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tabRatio="660" activeTab="0"/>
  </bookViews>
  <sheets>
    <sheet name="ОБЯСНИТЕЛНА" sheetId="1" r:id="rId1"/>
    <sheet name="Приложение № 1" sheetId="2" r:id="rId2"/>
    <sheet name="Приложение № 2" sheetId="3" r:id="rId3"/>
    <sheet name="Приложение № 3" sheetId="4" r:id="rId4"/>
    <sheet name="Приложение № 4" sheetId="5" r:id="rId5"/>
  </sheets>
  <definedNames/>
  <calcPr calcMode="manual" fullCalcOnLoad="1"/>
</workbook>
</file>

<file path=xl/sharedStrings.xml><?xml version="1.0" encoding="utf-8"?>
<sst xmlns="http://schemas.openxmlformats.org/spreadsheetml/2006/main" count="374" uniqueCount="309">
  <si>
    <t>ОП Развитие на човешките ресурси</t>
  </si>
  <si>
    <t>ОП Регионално развитие</t>
  </si>
  <si>
    <t xml:space="preserve">Изграждане и укрепване  на инфраструктура за </t>
  </si>
  <si>
    <t xml:space="preserve">предотвратяване на наводнения и заливане на </t>
  </si>
  <si>
    <t xml:space="preserve">територия в рамките на регулацията на с.Смирненски, </t>
  </si>
  <si>
    <t>община Брусарци, област Монтана</t>
  </si>
  <si>
    <t>8. ИКОНОМ. Д/СТИ И УСЛУГИ</t>
  </si>
  <si>
    <t>832 Служ.и д/сти по поддърж., рем.и изгражд.на пътища</t>
  </si>
  <si>
    <t>866 Общински пазари и тържища</t>
  </si>
  <si>
    <t>910 Разходи за лихви</t>
  </si>
  <si>
    <t>9. Р/ДИ НЕКЛАСИФИЦ. В ДР. ФУНКЦИИ</t>
  </si>
  <si>
    <t>Общо</t>
  </si>
  <si>
    <t xml:space="preserve">122 Общинска администрация </t>
  </si>
  <si>
    <t>4. ЗДРАВЕОПАЗВАНЕ</t>
  </si>
  <si>
    <t>5. СОЦ.ОСИГ.,ПОДПОМ.И ГРИЖИ</t>
  </si>
  <si>
    <t>6. ЖИЛ.СТРОИТ.,БКС И ОПАЗВАНЕ НА ОК. СРЕДА</t>
  </si>
  <si>
    <t>604 Осветление на улици и площади</t>
  </si>
  <si>
    <t>622 Озеленяване</t>
  </si>
  <si>
    <t>7. ПОЧИВНО ДЕЛО, КУЛТУРА, РЕЛ. ДЕЙНОСТ</t>
  </si>
  <si>
    <t>738 Читалища</t>
  </si>
  <si>
    <t>745 Обредни домове</t>
  </si>
  <si>
    <t>1. ОБЩИ ДЪРЖАВНИ СЛУЖБИ</t>
  </si>
  <si>
    <t>2. ОТБРАНА И СИГУРНОСТ</t>
  </si>
  <si>
    <t>285 Добров.формирования за защита при бедствия</t>
  </si>
  <si>
    <t>3. ОБРАЗОВАНИЕ</t>
  </si>
  <si>
    <t>311 ЦДГ и ОДЗ</t>
  </si>
  <si>
    <t>01 00</t>
  </si>
  <si>
    <t>Приложение № 2</t>
  </si>
  <si>
    <t>Наименование</t>
  </si>
  <si>
    <t>ВСИЧКО РАЗХОДИ:</t>
  </si>
  <si>
    <t xml:space="preserve">878 Приюти за безстоп. животни       </t>
  </si>
  <si>
    <t>Приложение № 1</t>
  </si>
  <si>
    <t>ПРИХОДИ С ОБЩИНСКИ ХАРАКТЕР</t>
  </si>
  <si>
    <t>I. ДАНЪЧНИ И НЕДАНЪЧНИ ПРИХОДИ</t>
  </si>
  <si>
    <t>1.    Данъчни приходи</t>
  </si>
  <si>
    <t>1.1. Данък върху доходите на физически лица</t>
  </si>
  <si>
    <t>1.1.1. Окончателен годишен /патентен/ данък</t>
  </si>
  <si>
    <t>01 03</t>
  </si>
  <si>
    <t>1.2. Имуществени данъци</t>
  </si>
  <si>
    <t>13 00</t>
  </si>
  <si>
    <t>1.2.1. Данък върху недвижими имоти</t>
  </si>
  <si>
    <t>13 01</t>
  </si>
  <si>
    <t>1.2.2. Данък върху превозните средства</t>
  </si>
  <si>
    <t>13 03</t>
  </si>
  <si>
    <t>1.2.3. Данък дарения и възмезден начин</t>
  </si>
  <si>
    <t>13 04</t>
  </si>
  <si>
    <t xml:space="preserve">1.3. Други данъци /недобори/ </t>
  </si>
  <si>
    <t>20 00</t>
  </si>
  <si>
    <t>2. Неданъчни приходи</t>
  </si>
  <si>
    <t>2.1. Приходи и доходи от собственост</t>
  </si>
  <si>
    <t>24 00</t>
  </si>
  <si>
    <t>2.1.1. Приходи от услуги</t>
  </si>
  <si>
    <t>24 04</t>
  </si>
  <si>
    <t>2.1.2. Приходи от наеми на имущество</t>
  </si>
  <si>
    <t>24 05</t>
  </si>
  <si>
    <t>2.1.3. Приходи от наеми на земя</t>
  </si>
  <si>
    <t>24 06</t>
  </si>
  <si>
    <t>2.1.4. Приходи от дивиденти</t>
  </si>
  <si>
    <t>24 07</t>
  </si>
  <si>
    <t>2.1.5. Приходи от лихви банк.см-и</t>
  </si>
  <si>
    <t>24 08</t>
  </si>
  <si>
    <t>2.1.6.Приходи от лихви по срочни депозити</t>
  </si>
  <si>
    <t>24 09</t>
  </si>
  <si>
    <t>2.2. Общински такси</t>
  </si>
  <si>
    <t>27 00</t>
  </si>
  <si>
    <t>2.2.1. За ползване на детски градини</t>
  </si>
  <si>
    <t>27 01</t>
  </si>
  <si>
    <t>2.2.2. За ползване на детски ясли</t>
  </si>
  <si>
    <t>27 02</t>
  </si>
  <si>
    <t>2.2.2. За домашен социален патронаж</t>
  </si>
  <si>
    <t>27 04</t>
  </si>
  <si>
    <t>2.2.3. За пазари, тържища и други</t>
  </si>
  <si>
    <t>27 05</t>
  </si>
  <si>
    <t>2.2.4. За битови отпадъци</t>
  </si>
  <si>
    <t>27 07</t>
  </si>
  <si>
    <t>2.2.6. За общежития в образованието</t>
  </si>
  <si>
    <t>27 08</t>
  </si>
  <si>
    <t>2.2.5. За технически услуги</t>
  </si>
  <si>
    <t>27 10</t>
  </si>
  <si>
    <t>2.2.6. За административни услуги</t>
  </si>
  <si>
    <t>27 11</t>
  </si>
  <si>
    <t>2.2.9. За откупуване на гробни места</t>
  </si>
  <si>
    <t>27 15</t>
  </si>
  <si>
    <t>27 29</t>
  </si>
  <si>
    <t>2.3. Глоби, санкции, наказателни лихви</t>
  </si>
  <si>
    <t>28 00</t>
  </si>
  <si>
    <t>2.4. Други неданъчни приходи</t>
  </si>
  <si>
    <t>36 00</t>
  </si>
  <si>
    <t>ІІ. ВЗАИМООТНОШЕНИЯ С ЦБ</t>
  </si>
  <si>
    <t>31 00</t>
  </si>
  <si>
    <t>31 11</t>
  </si>
  <si>
    <t>31 12</t>
  </si>
  <si>
    <t>31 13</t>
  </si>
  <si>
    <t>1. Придобиване на дялове , акции и съучастия</t>
  </si>
  <si>
    <t>70 00</t>
  </si>
  <si>
    <t>на приходите по параграфи</t>
  </si>
  <si>
    <t xml:space="preserve">437 Здравни кабинети в детски градини и училища </t>
  </si>
  <si>
    <t xml:space="preserve">389 Др.д/сти по образованието </t>
  </si>
  <si>
    <t>431 Дет. ясли, дет. кухни и ясл. групи в ОДЗ</t>
  </si>
  <si>
    <t xml:space="preserve">524 Домашен социален патронаж </t>
  </si>
  <si>
    <t xml:space="preserve">525 Клубове на пенсионера, инвалида и др. </t>
  </si>
  <si>
    <t xml:space="preserve">532 Програми за временна заетост </t>
  </si>
  <si>
    <t xml:space="preserve">603 Водоснабдяване и канализация </t>
  </si>
  <si>
    <t xml:space="preserve">623 Чистота </t>
  </si>
  <si>
    <t xml:space="preserve">123 Общински Съвет   </t>
  </si>
  <si>
    <t xml:space="preserve">239 Др.д/сти по вътрешна сигурност </t>
  </si>
  <si>
    <t xml:space="preserve">849 Др.д/сти по транспорт, пътища, пощи, далекосъобщения </t>
  </si>
  <si>
    <t xml:space="preserve">898 Др.д/сти по икономиката      </t>
  </si>
  <si>
    <t xml:space="preserve">589 Др. служби и д/сти по осиг., подпом. и заетостта </t>
  </si>
  <si>
    <t>на разхода по функции и дейности</t>
  </si>
  <si>
    <t>на разхода по параграфи</t>
  </si>
  <si>
    <t>подпа-</t>
  </si>
  <si>
    <t>раграфи</t>
  </si>
  <si>
    <t>01-00  Заплати и възнаграждения за персонала, нает по трудови и служебни пр-я</t>
  </si>
  <si>
    <t>02-00  Други възнаграждения и плащания за персонала</t>
  </si>
  <si>
    <t>05-00  'Задължителни осигурителни вноски от работодатели</t>
  </si>
  <si>
    <t>10-00  Издръжка</t>
  </si>
  <si>
    <t>Храна</t>
  </si>
  <si>
    <t>Медикаменти</t>
  </si>
  <si>
    <t>Постелен инвентар и облекло</t>
  </si>
  <si>
    <t>материали</t>
  </si>
  <si>
    <t>вода, горива и енергия</t>
  </si>
  <si>
    <t>Текущ ремонт</t>
  </si>
  <si>
    <t>разходи за глоби, неустойки, наказателни лихви и съдебни обезщетения</t>
  </si>
  <si>
    <t>други разходи, некласифицирани в другите параграфи и подпараграфи</t>
  </si>
  <si>
    <t>22-00  Разходи за лихви по заеми от страната</t>
  </si>
  <si>
    <t>40-00  Стипендии</t>
  </si>
  <si>
    <t>42-00  Текущи трансфери, обезщетения и помощи за домакинствата</t>
  </si>
  <si>
    <t>45-00Субсидии на организации с нестопанска цел</t>
  </si>
  <si>
    <t>46-00  Разходи за членски внос и участие в нетърговски организации и дейности</t>
  </si>
  <si>
    <t>51-00  Основен ремонт на дълготрайни материални активи</t>
  </si>
  <si>
    <t>52-00  Придобиване на дълготрайни материални активи</t>
  </si>
  <si>
    <t>53-00  Придобиване на нематериални дълготрайни активи</t>
  </si>
  <si>
    <t>54-00  Придобиване на земя</t>
  </si>
  <si>
    <t>97-00  Резерв за непредвидени и неотложни разходи</t>
  </si>
  <si>
    <t xml:space="preserve"> на разходите по  функции и дейности </t>
  </si>
  <si>
    <t xml:space="preserve"> на разходите по параграфи </t>
  </si>
  <si>
    <t xml:space="preserve">                                                                                                                                                                                      </t>
  </si>
  <si>
    <t xml:space="preserve">                                         </t>
  </si>
  <si>
    <t>Приложение № 3</t>
  </si>
  <si>
    <t>322 Общообразователни  училища</t>
  </si>
  <si>
    <t>ОБЩО РАЗХОДИ РЕКАПИТУЛАЦИЯ</t>
  </si>
  <si>
    <t>заплати и възнаграждения на персонала нает по трудови правоотношения</t>
  </si>
  <si>
    <t>заплати и възнаграждения на персонала нает по служебни правоотношения</t>
  </si>
  <si>
    <t xml:space="preserve">за нещатен персонал нает по трудови правоотношения </t>
  </si>
  <si>
    <t>за персонала по извънтрудови правоотношения</t>
  </si>
  <si>
    <t>изплатени суми от СБКО за облекло и други на персонала, с характер на възнаграждение</t>
  </si>
  <si>
    <t>обезщетения за персонала, с характер на възнаграждение</t>
  </si>
  <si>
    <t>другиплащания и възнаграждения</t>
  </si>
  <si>
    <t>осигурителни вноски от работодатели за Държавното обществено осигуряване (ДОО)</t>
  </si>
  <si>
    <t>осигурителни вноски от работодатели за Учителския пенсионен фонд (УПФ)</t>
  </si>
  <si>
    <t>здравно-осигурителни вноски от работодатели</t>
  </si>
  <si>
    <t>вноски за допълнително задължително осигуряване от работодатели</t>
  </si>
  <si>
    <t>разходи за външни услуги</t>
  </si>
  <si>
    <t>командировки в страната</t>
  </si>
  <si>
    <t>разходи за застраховки</t>
  </si>
  <si>
    <t>Разходи за лихви по други заеми от страната</t>
  </si>
  <si>
    <t>придобиване на компютри и хардуер</t>
  </si>
  <si>
    <t>придобиване на друго оборудване, машини и съоръжения</t>
  </si>
  <si>
    <t>придобиване на стопански инвентар</t>
  </si>
  <si>
    <t>придобиване на други нематериални дълготрайни активи</t>
  </si>
  <si>
    <r>
      <t xml:space="preserve">обезщетения и помощи по </t>
    </r>
    <r>
      <rPr>
        <sz val="10"/>
        <rFont val="Times New Roman CYR"/>
        <family val="0"/>
      </rPr>
      <t>решение на общинския съвет</t>
    </r>
  </si>
  <si>
    <r>
      <t xml:space="preserve">                                                          /И. Иванова</t>
    </r>
    <r>
      <rPr>
        <sz val="10"/>
        <rFont val="Times New Roman"/>
        <family val="1"/>
      </rPr>
      <t xml:space="preserve">/                                                          </t>
    </r>
    <r>
      <rPr>
        <b/>
        <sz val="10"/>
        <rFont val="Times New Roman"/>
        <family val="1"/>
      </rPr>
      <t xml:space="preserve">         / Н.Михайлова/</t>
    </r>
  </si>
  <si>
    <t xml:space="preserve">282 Др.д/сти по отбрана </t>
  </si>
  <si>
    <t>ОБЯСНИТЕЛНА ЗАПИСКА</t>
  </si>
  <si>
    <t>ПРИХОДИ</t>
  </si>
  <si>
    <t>Приходи за финансиране на делегираните от държавата дейности:</t>
  </si>
  <si>
    <t>─</t>
  </si>
  <si>
    <t>субсидия за държавни дейности</t>
  </si>
  <si>
    <t>субсидия за капиталови разходи</t>
  </si>
  <si>
    <t>Приходи за финансиране на местни дейности:</t>
  </si>
  <si>
    <t>данъчни приходи</t>
  </si>
  <si>
    <t>неданъчни приходи</t>
  </si>
  <si>
    <t>обща изравнителна субсидия</t>
  </si>
  <si>
    <t>РАЗХОДИ</t>
  </si>
  <si>
    <t>Разходи за държавни дейности</t>
  </si>
  <si>
    <t>Разходи за местни дейности</t>
  </si>
  <si>
    <t>Приходи по параграфи</t>
  </si>
  <si>
    <t xml:space="preserve">Разходи по функции и дейности </t>
  </si>
  <si>
    <t>Разходи по параграфи</t>
  </si>
  <si>
    <t>Разходи по Оперативни програми</t>
  </si>
  <si>
    <t>Приложение № 4</t>
  </si>
  <si>
    <t>ОТЧЕТ</t>
  </si>
  <si>
    <t>Отчет</t>
  </si>
  <si>
    <t>III. ТРАНСФЕРИ</t>
  </si>
  <si>
    <t>Трансфери м/у бюджети</t>
  </si>
  <si>
    <t>61 00</t>
  </si>
  <si>
    <t>Трансфери от МТСП по програми</t>
  </si>
  <si>
    <t>Трансфери м/у бюджети предоставени</t>
  </si>
  <si>
    <t>61 01</t>
  </si>
  <si>
    <t>61 02</t>
  </si>
  <si>
    <t>61 05</t>
  </si>
  <si>
    <t xml:space="preserve">IV. ОПЕРАЦИИ С ФИНАНСОВИ АКТИВИ </t>
  </si>
  <si>
    <t>Обща субсидия за държавни дейности</t>
  </si>
  <si>
    <t>Целева субсидия за капиталови разходи</t>
  </si>
  <si>
    <t>Трансфери за местни дейности</t>
  </si>
  <si>
    <t>Наличност по сметки в края на периода</t>
  </si>
  <si>
    <t>Остатък по сметки  от предходен период</t>
  </si>
  <si>
    <t>95 00</t>
  </si>
  <si>
    <t>ОБЩО ПРИХОДИ  /І + ІІ + ІІІ +IV/</t>
  </si>
  <si>
    <t>платени държавни такси, данъци, наказателни лихви, санкции и др.</t>
  </si>
  <si>
    <t>42-19</t>
  </si>
  <si>
    <t>други текущи трансфери за домакинства</t>
  </si>
  <si>
    <t>СОБСТВЕНИ ПРИХОДИ</t>
  </si>
  <si>
    <t>Лихви</t>
  </si>
  <si>
    <t>24-08</t>
  </si>
  <si>
    <t>ТРАНСФЕРИ</t>
  </si>
  <si>
    <t xml:space="preserve">Трансфери(субсидии,вн.)м/у бюдж.с/ки </t>
  </si>
  <si>
    <t>ВСИЧКО ТРАНСФЕРИ:</t>
  </si>
  <si>
    <t>ВРЕМЕННИ БЕЗЛИХВЕНИ ЗАЕМИ</t>
  </si>
  <si>
    <t>Получ.(пред.)врем.безл.заеми от/за ЦБ(+/-)</t>
  </si>
  <si>
    <t>- получени заеми (+)</t>
  </si>
  <si>
    <t>- погасени заеми (-)</t>
  </si>
  <si>
    <t>Врем.безл.заеми м/у бюджетни с/ки (нето)</t>
  </si>
  <si>
    <t>Врем.безл.заеми м/у бюдж.и извънб.с/ки</t>
  </si>
  <si>
    <t>ВСИЧКО ВРЕМЕННИ БЕЗЛИХВЕНИ ЗАЕМИ:</t>
  </si>
  <si>
    <t xml:space="preserve">Врем. съхр. ср-ва и ср-ва на разпореж. </t>
  </si>
  <si>
    <t>88-03</t>
  </si>
  <si>
    <t>ВСИЧКО ПРИХОДИ</t>
  </si>
  <si>
    <t>Депозити и средства по сметки (нето)(+/-)</t>
  </si>
  <si>
    <t>остатък от предходен период</t>
  </si>
  <si>
    <t xml:space="preserve">наличн. в края на периода </t>
  </si>
  <si>
    <t xml:space="preserve">ВСИЧКО ПРИХОДИ ПО БЮДЖЕТА </t>
  </si>
  <si>
    <t>РАЗХОДИ ПО ФУНКЦИИ</t>
  </si>
  <si>
    <t xml:space="preserve">Образование </t>
  </si>
  <si>
    <t>общо</t>
  </si>
  <si>
    <t xml:space="preserve">- Запл. и възнагр. за персонала </t>
  </si>
  <si>
    <t>01-00</t>
  </si>
  <si>
    <t xml:space="preserve">- Осиг. вноски </t>
  </si>
  <si>
    <t>05-00</t>
  </si>
  <si>
    <t xml:space="preserve">- Издръжка </t>
  </si>
  <si>
    <t>10-00</t>
  </si>
  <si>
    <t xml:space="preserve">- Останали текущи р-ди </t>
  </si>
  <si>
    <t>40-46</t>
  </si>
  <si>
    <t xml:space="preserve">Соц. осигуряване, подпомагане и грижи </t>
  </si>
  <si>
    <t xml:space="preserve">- Други възнагр. </t>
  </si>
  <si>
    <t>02-00</t>
  </si>
  <si>
    <t xml:space="preserve">Жил.стр., благоустр., комун.ст-во и ок.среда </t>
  </si>
  <si>
    <t xml:space="preserve">- Капиталови разходи  </t>
  </si>
  <si>
    <t>51-54</t>
  </si>
  <si>
    <t xml:space="preserve">ВСИЧКО РАЗХОДИ ПО БЮДЖЕТА </t>
  </si>
  <si>
    <t>Образование в т.ч. :</t>
  </si>
  <si>
    <t>Соц. осигуряване, подпомагане и грижи в т.ч. :</t>
  </si>
  <si>
    <t>Отчет за сметките за средствата от ЕС</t>
  </si>
  <si>
    <t>предоставени трансфери по чл.71 е от ЗОУ</t>
  </si>
  <si>
    <t>преходен остатък на 31.12.2013</t>
  </si>
  <si>
    <t>1. СОУ Христо Ботев с проект BG051PО001-3.1.06</t>
  </si>
  <si>
    <t>2. СОУ Христо Ботев с проект BG051PО001-3.1.03-0001</t>
  </si>
  <si>
    <t>2.5. Внесен данък в/у приходите от стопанска д-ст</t>
  </si>
  <si>
    <t>37 00</t>
  </si>
  <si>
    <t>Събране средства от/за сметки за средства от ЕС</t>
  </si>
  <si>
    <t>88 03</t>
  </si>
  <si>
    <t>19-01</t>
  </si>
  <si>
    <t>разходи за учебници и книги</t>
  </si>
  <si>
    <t>събрани средства от/за с/ки за средства на ЕС</t>
  </si>
  <si>
    <t>1. Подкрепа за достоен живот</t>
  </si>
  <si>
    <t>2.2.7 Такса куче</t>
  </si>
  <si>
    <t>2.2.8. Други общински такси</t>
  </si>
  <si>
    <t>Целева субсидия -автобуси</t>
  </si>
  <si>
    <t>субсидия за автобуси</t>
  </si>
  <si>
    <t>такса ангажимент по заеми</t>
  </si>
  <si>
    <t xml:space="preserve">трансфери </t>
  </si>
  <si>
    <t>117 Дейности по избори</t>
  </si>
  <si>
    <t>Целева субсидия -бедствия и аварии</t>
  </si>
  <si>
    <t>31 18</t>
  </si>
  <si>
    <t>31 28</t>
  </si>
  <si>
    <t>284 Ликвидиране на последици от стихийни бедствия и производствени аварии</t>
  </si>
  <si>
    <t>19-81</t>
  </si>
  <si>
    <t>платени общински такси, данъци, наказателни лихви, санкции и др.</t>
  </si>
  <si>
    <t>2 Подкрепа за заетост</t>
  </si>
  <si>
    <t xml:space="preserve">временни безлихвени заеми </t>
  </si>
  <si>
    <t>приходи от собственост</t>
  </si>
  <si>
    <t>2.6. Приходи от концесии</t>
  </si>
  <si>
    <t>41 00</t>
  </si>
  <si>
    <t>Временни безлихвени заеми</t>
  </si>
  <si>
    <t>76 00</t>
  </si>
  <si>
    <t>713 Спорт за всички</t>
  </si>
  <si>
    <t>3. СОУ Христо Ботев с проект BG051PО001-4.2.02</t>
  </si>
  <si>
    <t>4.ОУ П.Р.Славейков с проект BG051PО001-3.1.03-0001</t>
  </si>
  <si>
    <t>5.ОУ П.Р.Славейков с проект BG051PО001-4.2.05</t>
  </si>
  <si>
    <t>6.ОУ П.К.Яворов с проект      BG051PО001-3.1.03-0001</t>
  </si>
  <si>
    <t>7.ОУ П.К.Яворов с проект      BG051PО001-4.2.-0001</t>
  </si>
  <si>
    <t>субсидия за бедствия и аварии</t>
  </si>
  <si>
    <t>2.6. Приходи от продажба на земя</t>
  </si>
  <si>
    <t>40 40</t>
  </si>
  <si>
    <t>на Община Брусарци  за периода 01.01.-31.08.2014 г.</t>
  </si>
  <si>
    <t>на Община Брусарци за периода 01.01.-31.08.2014 година</t>
  </si>
  <si>
    <t>Погашения по заевми</t>
  </si>
  <si>
    <t>83 81</t>
  </si>
  <si>
    <t>95 01</t>
  </si>
  <si>
    <t>95 07</t>
  </si>
  <si>
    <t>Разходната част на общинския бюджет към 31.08.2014 г. възлиза на 1 878 218 лв.,в т. ч.:</t>
  </si>
  <si>
    <t>наличност на 31.08.2014</t>
  </si>
  <si>
    <t>Аналитично изпълнението на плана за приходите по бюджета към 31.08.2014 г. е както следва</t>
  </si>
  <si>
    <t>Към  отчета за периода 01.01.-31.08. 2014 г. на Община Брусарци</t>
  </si>
  <si>
    <t xml:space="preserve">      С влизането в сила на Закона за публичните финанси от 01.01.2014 г. всички първостепенни разпоредители с бюджет пуликуват на интернет страницата си утвърдения бюджет, тримесечни и месечни отчети. В изпълнение на това задължение Община Брусарци публикува приложенията съставляващи отчета за периода 01.01.2014-31.08.2014 г.</t>
  </si>
  <si>
    <r>
      <t xml:space="preserve">                                                          /И. Иванова</t>
    </r>
    <r>
      <rPr>
        <sz val="10"/>
        <rFont val="Times New Roman"/>
        <family val="1"/>
      </rPr>
      <t xml:space="preserve">/                                                                    </t>
    </r>
    <r>
      <rPr>
        <b/>
        <i/>
        <sz val="10"/>
        <rFont val="Times New Roman"/>
        <family val="1"/>
      </rPr>
      <t xml:space="preserve">         / Н.Михайлова/</t>
    </r>
  </si>
  <si>
    <t xml:space="preserve">        ДИРЕКТОР ДИРЕКЦИЯ “ФСД”:                                                                                                                КМЕТ:</t>
  </si>
  <si>
    <t xml:space="preserve">        ДИРЕКТОР ДИРЕКЦИЯ “ФСД”:                                                                             КМЕТ:</t>
  </si>
  <si>
    <t xml:space="preserve"> Пара-    граф</t>
  </si>
  <si>
    <t>Наименование  на приходите</t>
  </si>
  <si>
    <t>Уточнен план</t>
  </si>
  <si>
    <t xml:space="preserve">        ДИРЕКТОР ДИРЕКЦИЯ “ФСД”:                                                                   КМЕТ:</t>
  </si>
  <si>
    <r>
      <t xml:space="preserve">                                                                 /И. Янакиева</t>
    </r>
    <r>
      <rPr>
        <sz val="10"/>
        <rFont val="Times New Roman"/>
        <family val="1"/>
      </rPr>
      <t xml:space="preserve">/                                           </t>
    </r>
    <r>
      <rPr>
        <b/>
        <sz val="10"/>
        <rFont val="Times New Roman"/>
        <family val="1"/>
      </rPr>
      <t xml:space="preserve">               /Н. Михайлова/</t>
    </r>
  </si>
  <si>
    <r>
      <t xml:space="preserve">                                                          /И. Иванова</t>
    </r>
    <r>
      <rPr>
        <sz val="10"/>
        <rFont val="Times New Roman"/>
        <family val="1"/>
      </rPr>
      <t xml:space="preserve">/                                                                                               </t>
    </r>
    <r>
      <rPr>
        <b/>
        <i/>
        <sz val="10"/>
        <rFont val="Times New Roman"/>
        <family val="1"/>
      </rPr>
      <t xml:space="preserve">          /Н.Михайлова/</t>
    </r>
  </si>
  <si>
    <t>В с и ч к о</t>
  </si>
  <si>
    <t xml:space="preserve">        ДИРЕКТОР ДИРЕКЦИЯ “ФСД”:                                                                              КМЕТ:</t>
  </si>
  <si>
    <t xml:space="preserve">        ДИРЕКТОР ДИРЕКЦИЯ “ФСД”:                                                              КМЕТ:</t>
  </si>
  <si>
    <t xml:space="preserve">                 Отчета  на Община Брусарци за периода 01.01.-31.08. 2014 г.                          възлиза на  1 878 218 лв. в приход и разход. 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</si>
</sst>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\ _л_в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00000"/>
    <numFmt numFmtId="189" formatCode="#,##0.00\ &quot;лв&quot;"/>
    <numFmt numFmtId="190" formatCode="00\-00"/>
    <numFmt numFmtId="191" formatCode="0#&quot;-&quot;0#"/>
  </numFmts>
  <fonts count="47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name val="Albertus MT Lt"/>
      <family val="1"/>
    </font>
    <font>
      <b/>
      <i/>
      <sz val="16"/>
      <name val="Times New Roman"/>
      <family val="1"/>
    </font>
    <font>
      <sz val="12"/>
      <name val="Arial"/>
      <family val="0"/>
    </font>
    <font>
      <b/>
      <sz val="9"/>
      <name val="Albertus MT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8"/>
      <name val="Arial"/>
      <family val="0"/>
    </font>
    <font>
      <sz val="10"/>
      <name val="Times New Roman Cyr"/>
      <family val="1"/>
    </font>
    <font>
      <sz val="10"/>
      <name val="Hebar"/>
      <family val="0"/>
    </font>
    <font>
      <sz val="10"/>
      <name val="Times New Roman CYR"/>
      <family val="0"/>
    </font>
    <font>
      <b/>
      <sz val="10"/>
      <name val="Times New Roman CYR"/>
      <family val="1"/>
    </font>
    <font>
      <b/>
      <sz val="10"/>
      <name val="Hebar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b/>
      <sz val="10"/>
      <color indexed="9"/>
      <name val="Times New Roman"/>
      <family val="1"/>
    </font>
    <font>
      <b/>
      <sz val="8"/>
      <color indexed="61"/>
      <name val="Times New Roman"/>
      <family val="1"/>
    </font>
    <font>
      <b/>
      <sz val="8"/>
      <color indexed="9"/>
      <name val="Times New Roman"/>
      <family val="1"/>
    </font>
    <font>
      <sz val="7"/>
      <color indexed="9"/>
      <name val="Times New Roman"/>
      <family val="1"/>
    </font>
    <font>
      <sz val="9"/>
      <color indexed="9"/>
      <name val="Times New Roman"/>
      <family val="1"/>
    </font>
    <font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16"/>
      <name val="Times New Roman"/>
      <family val="1"/>
    </font>
    <font>
      <sz val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7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" xfId="0" applyFont="1" applyFill="1" applyBorder="1" applyAlignment="1">
      <alignment horizontal="center" vertical="center" wrapText="1"/>
    </xf>
    <xf numFmtId="0" fontId="23" fillId="0" borderId="0" xfId="22" applyFont="1">
      <alignment/>
      <protection/>
    </xf>
    <xf numFmtId="0" fontId="22" fillId="0" borderId="2" xfId="15" applyFont="1" applyBorder="1" applyAlignment="1">
      <alignment horizontal="center" vertical="center"/>
      <protection/>
    </xf>
    <xf numFmtId="3" fontId="24" fillId="0" borderId="3" xfId="15" applyNumberFormat="1" applyFont="1" applyFill="1" applyBorder="1" applyAlignment="1" quotePrefix="1">
      <alignment horizontal="center" vertical="center"/>
      <protection/>
    </xf>
    <xf numFmtId="3" fontId="25" fillId="0" borderId="4" xfId="15" applyNumberFormat="1" applyFont="1" applyBorder="1" applyAlignment="1" applyProtection="1">
      <alignment horizontal="right" vertical="center"/>
      <protection/>
    </xf>
    <xf numFmtId="0" fontId="26" fillId="0" borderId="0" xfId="22" applyFont="1">
      <alignment/>
      <protection/>
    </xf>
    <xf numFmtId="0" fontId="22" fillId="0" borderId="5" xfId="16" applyFont="1" applyFill="1" applyBorder="1" applyAlignment="1">
      <alignment horizontal="left" vertical="center" wrapText="1"/>
      <protection/>
    </xf>
    <xf numFmtId="3" fontId="22" fillId="0" borderId="6" xfId="15" applyNumberFormat="1" applyFont="1" applyBorder="1" applyAlignment="1" applyProtection="1">
      <alignment horizontal="right" vertical="center"/>
      <protection/>
    </xf>
    <xf numFmtId="3" fontId="22" fillId="0" borderId="7" xfId="15" applyNumberFormat="1" applyFont="1" applyBorder="1" applyAlignment="1" applyProtection="1">
      <alignment horizontal="right" vertical="center"/>
      <protection/>
    </xf>
    <xf numFmtId="3" fontId="25" fillId="0" borderId="6" xfId="15" applyNumberFormat="1" applyFont="1" applyBorder="1" applyAlignment="1" applyProtection="1">
      <alignment horizontal="right" vertical="center"/>
      <protection/>
    </xf>
    <xf numFmtId="0" fontId="22" fillId="0" borderId="5" xfId="16" applyFont="1" applyFill="1" applyBorder="1" applyAlignment="1">
      <alignment vertical="center" wrapText="1"/>
      <protection/>
    </xf>
    <xf numFmtId="0" fontId="22" fillId="0" borderId="5" xfId="16" applyFont="1" applyFill="1" applyBorder="1" applyAlignment="1">
      <alignment wrapText="1"/>
      <protection/>
    </xf>
    <xf numFmtId="0" fontId="22" fillId="0" borderId="8" xfId="16" applyFont="1" applyFill="1" applyBorder="1" applyAlignment="1">
      <alignment vertical="top" wrapText="1"/>
      <protection/>
    </xf>
    <xf numFmtId="0" fontId="22" fillId="0" borderId="5" xfId="16" applyFont="1" applyFill="1" applyBorder="1" applyAlignment="1">
      <alignment vertical="top" wrapText="1"/>
      <protection/>
    </xf>
    <xf numFmtId="0" fontId="25" fillId="0" borderId="0" xfId="15" applyFont="1" applyAlignment="1">
      <alignment vertical="center"/>
      <protection/>
    </xf>
    <xf numFmtId="0" fontId="22" fillId="0" borderId="0" xfId="15" applyFont="1" applyAlignment="1">
      <alignment vertical="center"/>
      <protection/>
    </xf>
    <xf numFmtId="0" fontId="22" fillId="0" borderId="0" xfId="16" applyFont="1" applyFill="1" applyBorder="1" applyAlignment="1">
      <alignment horizontal="center" vertical="center"/>
      <protection/>
    </xf>
    <xf numFmtId="0" fontId="22" fillId="0" borderId="0" xfId="15" applyFont="1" applyAlignment="1">
      <alignment vertical="center" wrapText="1"/>
      <protection/>
    </xf>
    <xf numFmtId="3" fontId="25" fillId="0" borderId="3" xfId="15" applyNumberFormat="1" applyFont="1" applyBorder="1" applyAlignment="1" applyProtection="1">
      <alignment horizontal="right" vertical="center"/>
      <protection/>
    </xf>
    <xf numFmtId="0" fontId="25" fillId="0" borderId="9" xfId="15" applyFont="1" applyBorder="1" applyAlignment="1">
      <alignment horizontal="center" vertical="center"/>
      <protection/>
    </xf>
    <xf numFmtId="0" fontId="25" fillId="0" borderId="10" xfId="15" applyFont="1" applyBorder="1" applyAlignment="1">
      <alignment horizontal="center" vertical="center"/>
      <protection/>
    </xf>
    <xf numFmtId="0" fontId="22" fillId="0" borderId="11" xfId="16" applyFont="1" applyFill="1" applyBorder="1" applyAlignment="1">
      <alignment vertical="center" wrapText="1"/>
      <protection/>
    </xf>
    <xf numFmtId="0" fontId="22" fillId="0" borderId="12" xfId="16" applyFont="1" applyFill="1" applyBorder="1" applyAlignment="1">
      <alignment vertical="center" wrapText="1"/>
      <protection/>
    </xf>
    <xf numFmtId="0" fontId="5" fillId="0" borderId="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5" fillId="0" borderId="0" xfId="0" applyFont="1" applyFill="1" applyAlignment="1">
      <alignment horizontal="center" vertical="center" wrapText="1"/>
    </xf>
    <xf numFmtId="1" fontId="25" fillId="0" borderId="10" xfId="15" applyNumberFormat="1" applyFont="1" applyBorder="1" applyAlignment="1">
      <alignment horizontal="center" vertical="center"/>
      <protection/>
    </xf>
    <xf numFmtId="0" fontId="25" fillId="0" borderId="3" xfId="17" applyFont="1" applyFill="1" applyBorder="1" applyAlignment="1">
      <alignment horizontal="center" vertical="center" wrapText="1"/>
      <protection/>
    </xf>
    <xf numFmtId="0" fontId="22" fillId="0" borderId="3" xfId="15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191" fontId="22" fillId="0" borderId="13" xfId="16" applyNumberFormat="1" applyFont="1" applyFill="1" applyBorder="1" applyAlignment="1" quotePrefix="1">
      <alignment horizontal="right" vertical="center"/>
      <protection/>
    </xf>
    <xf numFmtId="191" fontId="22" fillId="0" borderId="13" xfId="16" applyNumberFormat="1" applyFont="1" applyFill="1" applyBorder="1" applyAlignment="1" quotePrefix="1">
      <alignment horizontal="right"/>
      <protection/>
    </xf>
    <xf numFmtId="191" fontId="22" fillId="0" borderId="14" xfId="16" applyNumberFormat="1" applyFont="1" applyFill="1" applyBorder="1" applyAlignment="1" quotePrefix="1">
      <alignment horizontal="right" vertical="center"/>
      <protection/>
    </xf>
    <xf numFmtId="191" fontId="22" fillId="0" borderId="15" xfId="16" applyNumberFormat="1" applyFont="1" applyFill="1" applyBorder="1" applyAlignment="1" quotePrefix="1">
      <alignment horizontal="right" vertical="center"/>
      <protection/>
    </xf>
    <xf numFmtId="191" fontId="22" fillId="0" borderId="16" xfId="16" applyNumberFormat="1" applyFont="1" applyFill="1" applyBorder="1" applyAlignment="1" quotePrefix="1">
      <alignment horizontal="right" vertical="top"/>
      <protection/>
    </xf>
    <xf numFmtId="191" fontId="22" fillId="0" borderId="13" xfId="16" applyNumberFormat="1" applyFont="1" applyFill="1" applyBorder="1" applyAlignment="1" quotePrefix="1">
      <alignment horizontal="right" vertical="top"/>
      <protection/>
    </xf>
    <xf numFmtId="0" fontId="22" fillId="0" borderId="3" xfId="16" applyFont="1" applyFill="1" applyBorder="1" applyAlignment="1">
      <alignment horizontal="right" vertical="center"/>
      <protection/>
    </xf>
    <xf numFmtId="0" fontId="4" fillId="0" borderId="17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NumberFormat="1" applyFont="1" applyAlignment="1">
      <alignment wrapText="1"/>
    </xf>
    <xf numFmtId="3" fontId="35" fillId="0" borderId="0" xfId="0" applyNumberFormat="1" applyFont="1" applyAlignment="1">
      <alignment/>
    </xf>
    <xf numFmtId="0" fontId="28" fillId="0" borderId="0" xfId="0" applyFont="1" applyAlignment="1">
      <alignment/>
    </xf>
    <xf numFmtId="0" fontId="35" fillId="0" borderId="0" xfId="0" applyFont="1" applyAlignment="1">
      <alignment wrapText="1"/>
    </xf>
    <xf numFmtId="3" fontId="25" fillId="0" borderId="9" xfId="15" applyNumberFormat="1" applyFont="1" applyBorder="1" applyAlignment="1">
      <alignment horizontal="center" vertical="center"/>
      <protection/>
    </xf>
    <xf numFmtId="49" fontId="22" fillId="0" borderId="22" xfId="16" applyNumberFormat="1" applyFont="1" applyFill="1" applyBorder="1" applyAlignment="1">
      <alignment horizontal="right" vertical="center"/>
      <protection/>
    </xf>
    <xf numFmtId="191" fontId="22" fillId="0" borderId="23" xfId="16" applyNumberFormat="1" applyFont="1" applyFill="1" applyBorder="1" applyAlignment="1">
      <alignment horizontal="right" vertical="center"/>
      <protection/>
    </xf>
    <xf numFmtId="2" fontId="35" fillId="0" borderId="0" xfId="0" applyNumberFormat="1" applyFont="1" applyFill="1" applyBorder="1" applyAlignment="1">
      <alignment vertical="center" wrapText="1"/>
    </xf>
    <xf numFmtId="0" fontId="35" fillId="0" borderId="0" xfId="0" applyFont="1" applyFill="1" applyBorder="1" applyAlignment="1">
      <alignment/>
    </xf>
    <xf numFmtId="0" fontId="1" fillId="0" borderId="0" xfId="0" applyFont="1" applyAlignment="1">
      <alignment wrapText="1"/>
    </xf>
    <xf numFmtId="3" fontId="22" fillId="0" borderId="7" xfId="15" applyNumberFormat="1" applyFont="1" applyFill="1" applyBorder="1" applyAlignment="1" applyProtection="1">
      <alignment horizontal="right" vertical="center"/>
      <protection/>
    </xf>
    <xf numFmtId="3" fontId="43" fillId="0" borderId="3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0" fontId="35" fillId="0" borderId="0" xfId="0" applyFont="1" applyBorder="1" applyAlignment="1">
      <alignment vertical="top" wrapText="1"/>
    </xf>
    <xf numFmtId="0" fontId="17" fillId="0" borderId="0" xfId="0" applyFont="1" applyBorder="1" applyAlignment="1">
      <alignment/>
    </xf>
    <xf numFmtId="0" fontId="35" fillId="0" borderId="0" xfId="0" applyNumberFormat="1" applyFont="1" applyAlignment="1">
      <alignment wrapText="1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0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25" fillId="0" borderId="24" xfId="15" applyFont="1" applyFill="1" applyBorder="1" applyAlignment="1">
      <alignment horizontal="left"/>
      <protection/>
    </xf>
    <xf numFmtId="0" fontId="25" fillId="0" borderId="25" xfId="15" applyFont="1" applyFill="1" applyBorder="1" applyAlignment="1">
      <alignment horizontal="left"/>
      <protection/>
    </xf>
    <xf numFmtId="0" fontId="25" fillId="0" borderId="24" xfId="15" applyFont="1" applyFill="1" applyBorder="1" applyAlignment="1">
      <alignment horizontal="left" vertical="center"/>
      <protection/>
    </xf>
    <xf numFmtId="0" fontId="25" fillId="0" borderId="25" xfId="15" applyFont="1" applyFill="1" applyBorder="1" applyAlignment="1">
      <alignment horizontal="left" vertical="center"/>
      <protection/>
    </xf>
    <xf numFmtId="0" fontId="25" fillId="0" borderId="24" xfId="15" applyFont="1" applyFill="1" applyBorder="1" applyAlignment="1">
      <alignment vertical="center" wrapText="1"/>
      <protection/>
    </xf>
    <xf numFmtId="0" fontId="11" fillId="0" borderId="25" xfId="15" applyFont="1" applyBorder="1" applyAlignment="1">
      <alignment vertical="center" wrapText="1"/>
      <protection/>
    </xf>
    <xf numFmtId="0" fontId="25" fillId="0" borderId="24" xfId="16" applyFont="1" applyFill="1" applyBorder="1" applyAlignment="1">
      <alignment vertical="center" wrapText="1"/>
      <protection/>
    </xf>
    <xf numFmtId="0" fontId="25" fillId="0" borderId="24" xfId="16" applyFont="1" applyFill="1" applyBorder="1" applyAlignment="1">
      <alignment horizontal="left" vertical="center"/>
      <protection/>
    </xf>
    <xf numFmtId="0" fontId="25" fillId="0" borderId="25" xfId="16" applyFont="1" applyFill="1" applyBorder="1" applyAlignment="1">
      <alignment horizontal="left" vertical="center"/>
      <protection/>
    </xf>
    <xf numFmtId="0" fontId="25" fillId="0" borderId="25" xfId="16" applyFont="1" applyFill="1" applyBorder="1" applyAlignment="1" quotePrefix="1">
      <alignment horizontal="left" vertical="center"/>
      <protection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Fill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7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18" xfId="0" applyFont="1" applyBorder="1" applyAlignment="1">
      <alignment vertical="center" wrapText="1"/>
    </xf>
    <xf numFmtId="0" fontId="1" fillId="0" borderId="26" xfId="0" applyFont="1" applyBorder="1" applyAlignment="1">
      <alignment vertical="center"/>
    </xf>
    <xf numFmtId="0" fontId="5" fillId="0" borderId="2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vertical="center" wrapText="1"/>
    </xf>
    <xf numFmtId="3" fontId="1" fillId="0" borderId="20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3" fontId="5" fillId="2" borderId="20" xfId="0" applyNumberFormat="1" applyFont="1" applyFill="1" applyBorder="1" applyAlignment="1">
      <alignment horizontal="right" vertical="center" wrapText="1"/>
    </xf>
    <xf numFmtId="3" fontId="5" fillId="0" borderId="26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3" fontId="5" fillId="0" borderId="30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vertical="center" wrapText="1"/>
    </xf>
    <xf numFmtId="0" fontId="1" fillId="0" borderId="31" xfId="0" applyFont="1" applyBorder="1" applyAlignment="1">
      <alignment horizontal="center" vertical="center" wrapText="1"/>
    </xf>
    <xf numFmtId="3" fontId="1" fillId="0" borderId="32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vertical="center" wrapText="1"/>
    </xf>
    <xf numFmtId="0" fontId="1" fillId="0" borderId="33" xfId="0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right"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36" xfId="0" applyNumberFormat="1" applyFont="1" applyBorder="1" applyAlignment="1">
      <alignment horizontal="right" vertical="center" wrapText="1"/>
    </xf>
    <xf numFmtId="0" fontId="5" fillId="0" borderId="34" xfId="0" applyFont="1" applyBorder="1" applyAlignment="1">
      <alignment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7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2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3" fontId="43" fillId="0" borderId="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3" fontId="44" fillId="0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3" fontId="44" fillId="0" borderId="21" xfId="0" applyNumberFormat="1" applyFont="1" applyFill="1" applyBorder="1" applyAlignment="1">
      <alignment horizontal="right" vertical="center" wrapText="1"/>
    </xf>
    <xf numFmtId="3" fontId="44" fillId="0" borderId="20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44" fillId="0" borderId="1" xfId="0" applyNumberFormat="1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horizontal="left" vertical="center" wrapText="1"/>
    </xf>
    <xf numFmtId="3" fontId="44" fillId="0" borderId="1" xfId="0" applyNumberFormat="1" applyFont="1" applyFill="1" applyBorder="1" applyAlignment="1">
      <alignment horizontal="right" vertical="center"/>
    </xf>
    <xf numFmtId="3" fontId="44" fillId="0" borderId="20" xfId="0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left" vertical="center" wrapText="1"/>
    </xf>
    <xf numFmtId="3" fontId="43" fillId="0" borderId="3" xfId="0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43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vertical="center"/>
    </xf>
    <xf numFmtId="0" fontId="5" fillId="0" borderId="26" xfId="0" applyFont="1" applyBorder="1" applyAlignment="1">
      <alignment horizontal="center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3" fontId="1" fillId="0" borderId="37" xfId="0" applyNumberFormat="1" applyFont="1" applyBorder="1" applyAlignment="1">
      <alignment horizontal="right" vertical="center" wrapText="1"/>
    </xf>
    <xf numFmtId="3" fontId="1" fillId="0" borderId="30" xfId="0" applyNumberFormat="1" applyFont="1" applyBorder="1" applyAlignment="1">
      <alignment horizontal="right" vertical="center" wrapText="1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0" fontId="19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/>
    </xf>
    <xf numFmtId="0" fontId="1" fillId="0" borderId="37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Border="1" applyAlignment="1">
      <alignment vertical="center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49" fontId="1" fillId="0" borderId="18" xfId="0" applyNumberFormat="1" applyFont="1" applyFill="1" applyBorder="1" applyAlignment="1" applyProtection="1">
      <alignment horizontal="right" vertical="center"/>
      <protection/>
    </xf>
    <xf numFmtId="1" fontId="5" fillId="0" borderId="20" xfId="0" applyNumberFormat="1" applyFont="1" applyFill="1" applyBorder="1" applyAlignment="1">
      <alignment vertical="center"/>
    </xf>
    <xf numFmtId="190" fontId="1" fillId="0" borderId="18" xfId="0" applyNumberFormat="1" applyFont="1" applyFill="1" applyBorder="1" applyAlignment="1" applyProtection="1" quotePrefix="1">
      <alignment horizontal="right" vertical="center"/>
      <protection/>
    </xf>
    <xf numFmtId="1" fontId="1" fillId="0" borderId="20" xfId="0" applyNumberFormat="1" applyFont="1" applyFill="1" applyBorder="1" applyAlignment="1">
      <alignment vertical="center"/>
    </xf>
    <xf numFmtId="1" fontId="34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20" xfId="0" applyFont="1" applyFill="1" applyBorder="1" applyAlignment="1" applyProtection="1" quotePrefix="1">
      <alignment horizontal="left" vertical="center" wrapText="1"/>
      <protection/>
    </xf>
    <xf numFmtId="0" fontId="9" fillId="0" borderId="20" xfId="0" applyFont="1" applyFill="1" applyBorder="1" applyAlignment="1" applyProtection="1">
      <alignment horizontal="left" vertical="center" wrapText="1"/>
      <protection/>
    </xf>
    <xf numFmtId="1" fontId="36" fillId="0" borderId="0" xfId="0" applyNumberFormat="1" applyFont="1" applyFill="1" applyBorder="1" applyAlignment="1">
      <alignment vertical="center"/>
    </xf>
    <xf numFmtId="0" fontId="9" fillId="0" borderId="20" xfId="0" applyFont="1" applyFill="1" applyBorder="1" applyAlignment="1" applyProtection="1" quotePrefix="1">
      <alignment horizontal="left" vertical="center"/>
      <protection/>
    </xf>
    <xf numFmtId="190" fontId="1" fillId="0" borderId="18" xfId="0" applyNumberFormat="1" applyFont="1" applyFill="1" applyBorder="1" applyAlignment="1" applyProtection="1">
      <alignment horizontal="right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1" fontId="5" fillId="0" borderId="20" xfId="0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 applyProtection="1" quotePrefix="1">
      <alignment horizontal="left" vertical="center" wrapText="1"/>
      <protection/>
    </xf>
    <xf numFmtId="190" fontId="1" fillId="0" borderId="27" xfId="0" applyNumberFormat="1" applyFont="1" applyFill="1" applyBorder="1" applyAlignment="1" applyProtection="1" quotePrefix="1">
      <alignment horizontal="right" vertical="center"/>
      <protection/>
    </xf>
    <xf numFmtId="1" fontId="1" fillId="0" borderId="19" xfId="0" applyNumberFormat="1" applyFont="1" applyFill="1" applyBorder="1" applyAlignment="1">
      <alignment vertical="center"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190" fontId="1" fillId="0" borderId="38" xfId="0" applyNumberFormat="1" applyFont="1" applyFill="1" applyBorder="1" applyAlignment="1" applyProtection="1" quotePrefix="1">
      <alignment horizontal="right" vertical="center"/>
      <protection/>
    </xf>
    <xf numFmtId="1" fontId="5" fillId="0" borderId="25" xfId="0" applyNumberFormat="1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90" fontId="1" fillId="0" borderId="0" xfId="0" applyNumberFormat="1" applyFont="1" applyFill="1" applyBorder="1" applyAlignment="1" applyProtection="1" quotePrefix="1">
      <alignment horizontal="right" vertical="center"/>
      <protection/>
    </xf>
    <xf numFmtId="1" fontId="5" fillId="0" borderId="0" xfId="0" applyNumberFormat="1" applyFont="1" applyFill="1" applyBorder="1" applyAlignment="1">
      <alignment vertical="center"/>
    </xf>
    <xf numFmtId="0" fontId="30" fillId="0" borderId="24" xfId="0" applyFont="1" applyFill="1" applyBorder="1" applyAlignment="1" applyProtection="1">
      <alignment horizontal="center" vertical="center" wrapText="1"/>
      <protection/>
    </xf>
    <xf numFmtId="190" fontId="31" fillId="0" borderId="38" xfId="0" applyNumberFormat="1" applyFont="1" applyFill="1" applyBorder="1" applyAlignment="1" applyProtection="1" quotePrefix="1">
      <alignment horizontal="right" vertical="center"/>
      <protection/>
    </xf>
    <xf numFmtId="0" fontId="37" fillId="0" borderId="25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0" fillId="0" borderId="1" xfId="0" applyFont="1" applyFill="1" applyBorder="1" applyAlignment="1" applyProtection="1">
      <alignment horizontal="left" vertical="center" wrapText="1"/>
      <protection/>
    </xf>
    <xf numFmtId="190" fontId="31" fillId="0" borderId="17" xfId="0" applyNumberFormat="1" applyFont="1" applyFill="1" applyBorder="1" applyAlignment="1" applyProtection="1">
      <alignment horizontal="right" vertical="center"/>
      <protection/>
    </xf>
    <xf numFmtId="1" fontId="5" fillId="0" borderId="1" xfId="0" applyNumberFormat="1" applyFont="1" applyBorder="1" applyAlignment="1">
      <alignment horizontal="right" vertical="center"/>
    </xf>
    <xf numFmtId="2" fontId="39" fillId="0" borderId="0" xfId="0" applyNumberFormat="1" applyFont="1" applyBorder="1" applyAlignment="1">
      <alignment horizontal="center" vertical="center"/>
    </xf>
    <xf numFmtId="0" fontId="31" fillId="0" borderId="20" xfId="0" applyFont="1" applyFill="1" applyBorder="1" applyAlignment="1" applyProtection="1" quotePrefix="1">
      <alignment horizontal="left" vertical="center" wrapText="1"/>
      <protection/>
    </xf>
    <xf numFmtId="0" fontId="4" fillId="0" borderId="20" xfId="0" applyFont="1" applyBorder="1" applyAlignment="1">
      <alignment horizontal="right" vertical="center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1" fillId="0" borderId="20" xfId="0" applyFont="1" applyBorder="1" applyAlignment="1">
      <alignment horizontal="right" vertical="center"/>
    </xf>
    <xf numFmtId="0" fontId="34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0" fillId="0" borderId="20" xfId="0" applyFont="1" applyFill="1" applyBorder="1" applyAlignment="1" applyProtection="1">
      <alignment horizontal="left" vertical="center" wrapText="1"/>
      <protection/>
    </xf>
    <xf numFmtId="1" fontId="5" fillId="0" borderId="20" xfId="0" applyNumberFormat="1" applyFont="1" applyBorder="1" applyAlignment="1">
      <alignment horizontal="right" vertical="center"/>
    </xf>
    <xf numFmtId="2" fontId="36" fillId="0" borderId="0" xfId="0" applyNumberFormat="1" applyFont="1" applyBorder="1" applyAlignment="1">
      <alignment horizontal="center" vertical="center"/>
    </xf>
    <xf numFmtId="2" fontId="42" fillId="0" borderId="0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right" vertical="center"/>
    </xf>
    <xf numFmtId="0" fontId="31" fillId="0" borderId="19" xfId="0" applyFont="1" applyFill="1" applyBorder="1" applyAlignment="1" applyProtection="1" quotePrefix="1">
      <alignment horizontal="left" vertical="center" wrapText="1"/>
      <protection/>
    </xf>
    <xf numFmtId="190" fontId="31" fillId="0" borderId="35" xfId="0" applyNumberFormat="1" applyFont="1" applyFill="1" applyBorder="1" applyAlignment="1" applyProtection="1">
      <alignment horizontal="right" vertical="center"/>
      <protection/>
    </xf>
    <xf numFmtId="0" fontId="31" fillId="0" borderId="19" xfId="0" applyFont="1" applyBorder="1" applyAlignment="1">
      <alignment horizontal="right" vertical="center"/>
    </xf>
    <xf numFmtId="0" fontId="9" fillId="0" borderId="24" xfId="0" applyFont="1" applyFill="1" applyBorder="1" applyAlignment="1" applyProtection="1">
      <alignment horizontal="left" vertical="center" wrapText="1"/>
      <protection/>
    </xf>
    <xf numFmtId="0" fontId="29" fillId="0" borderId="38" xfId="0" applyFont="1" applyFill="1" applyBorder="1" applyAlignment="1">
      <alignment horizontal="center" vertical="center"/>
    </xf>
    <xf numFmtId="1" fontId="30" fillId="0" borderId="25" xfId="0" applyNumberFormat="1" applyFont="1" applyBorder="1" applyAlignment="1">
      <alignment horizontal="right" vertical="center"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>
      <alignment horizontal="center" vertical="center"/>
    </xf>
    <xf numFmtId="1" fontId="30" fillId="0" borderId="0" xfId="0" applyNumberFormat="1" applyFont="1" applyBorder="1" applyAlignment="1">
      <alignment horizontal="right" vertical="center"/>
    </xf>
    <xf numFmtId="2" fontId="30" fillId="0" borderId="0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1" fillId="0" borderId="1" xfId="0" applyFont="1" applyFill="1" applyBorder="1" applyAlignment="1" applyProtection="1">
      <alignment horizontal="left" vertical="center" wrapText="1"/>
      <protection/>
    </xf>
    <xf numFmtId="0" fontId="32" fillId="0" borderId="34" xfId="0" applyFont="1" applyFill="1" applyBorder="1" applyAlignment="1" applyProtection="1">
      <alignment horizontal="left" vertical="center" wrapText="1"/>
      <protection/>
    </xf>
    <xf numFmtId="0" fontId="33" fillId="0" borderId="30" xfId="0" applyFont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31" fillId="0" borderId="34" xfId="0" applyFont="1" applyFill="1" applyBorder="1" applyAlignment="1" applyProtection="1">
      <alignment horizontal="left" vertical="center" wrapText="1"/>
      <protection/>
    </xf>
  </cellXfs>
  <cellStyles count="12">
    <cellStyle name="Normal" xfId="0"/>
    <cellStyle name="Normal 2" xfId="15"/>
    <cellStyle name="Normal_EBK_PROJECT_2001-last" xfId="16"/>
    <cellStyle name="Normal_MAKET" xfId="17"/>
    <cellStyle name="Currency" xfId="18"/>
    <cellStyle name="Currency [0]" xfId="19"/>
    <cellStyle name="Comma" xfId="20"/>
    <cellStyle name="Comma [0]" xfId="21"/>
    <cellStyle name="Нормален_Лист1" xfId="22"/>
    <cellStyle name="Followed Hyperlink" xfId="23"/>
    <cellStyle name="Percent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1"/>
  <sheetViews>
    <sheetView tabSelected="1" workbookViewId="0" topLeftCell="A1">
      <selection activeCell="L15" sqref="L15"/>
    </sheetView>
  </sheetViews>
  <sheetFormatPr defaultColWidth="9.140625" defaultRowHeight="12.75"/>
  <cols>
    <col min="1" max="1" width="8.00390625" style="56" customWidth="1"/>
    <col min="2" max="7" width="9.140625" style="56" customWidth="1"/>
    <col min="8" max="8" width="11.28125" style="56" bestFit="1" customWidth="1"/>
    <col min="9" max="9" width="9.140625" style="56" customWidth="1"/>
    <col min="10" max="10" width="10.8515625" style="56" customWidth="1"/>
    <col min="11" max="16384" width="9.140625" style="56" customWidth="1"/>
  </cols>
  <sheetData>
    <row r="1" ht="4.5" customHeight="1"/>
    <row r="2" ht="3.75" customHeight="1"/>
    <row r="3" spans="4:5" ht="17.25">
      <c r="D3" s="60" t="s">
        <v>164</v>
      </c>
      <c r="E3" s="60"/>
    </row>
    <row r="5" spans="2:9" ht="15">
      <c r="B5" s="75" t="s">
        <v>294</v>
      </c>
      <c r="C5" s="75"/>
      <c r="D5" s="75"/>
      <c r="E5" s="75"/>
      <c r="F5" s="75"/>
      <c r="G5" s="75"/>
      <c r="H5" s="75"/>
      <c r="I5" s="75"/>
    </row>
    <row r="6" ht="8.25" customHeight="1"/>
    <row r="7" spans="2:10" ht="33.75" customHeight="1">
      <c r="B7" s="73" t="s">
        <v>308</v>
      </c>
      <c r="C7" s="74"/>
      <c r="D7" s="74"/>
      <c r="E7" s="74"/>
      <c r="F7" s="74"/>
      <c r="G7" s="74"/>
      <c r="H7" s="74"/>
      <c r="I7" s="74"/>
      <c r="J7" s="74"/>
    </row>
    <row r="8" spans="2:10" ht="48.75" customHeight="1">
      <c r="B8" s="76" t="s">
        <v>295</v>
      </c>
      <c r="C8" s="76"/>
      <c r="D8" s="76"/>
      <c r="E8" s="76"/>
      <c r="F8" s="76"/>
      <c r="G8" s="76"/>
      <c r="H8" s="76"/>
      <c r="I8" s="76"/>
      <c r="J8" s="76"/>
    </row>
    <row r="9" spans="2:10" ht="32.25" customHeight="1">
      <c r="B9" s="76"/>
      <c r="C9" s="76"/>
      <c r="D9" s="76"/>
      <c r="E9" s="76"/>
      <c r="F9" s="76"/>
      <c r="G9" s="76"/>
      <c r="H9" s="76"/>
      <c r="I9" s="76"/>
      <c r="J9" s="76"/>
    </row>
    <row r="10" spans="2:10" ht="48.75" customHeight="1" hidden="1">
      <c r="B10" s="76"/>
      <c r="C10" s="76"/>
      <c r="D10" s="76"/>
      <c r="E10" s="76"/>
      <c r="F10" s="76"/>
      <c r="G10" s="76"/>
      <c r="H10" s="76"/>
      <c r="I10" s="76"/>
      <c r="J10" s="76"/>
    </row>
    <row r="11" spans="2:10" ht="9.75" customHeight="1">
      <c r="B11" s="58"/>
      <c r="C11" s="57"/>
      <c r="D11" s="57"/>
      <c r="E11" s="57"/>
      <c r="F11" s="57"/>
      <c r="G11" s="57"/>
      <c r="H11" s="57"/>
      <c r="I11" s="57"/>
      <c r="J11" s="57"/>
    </row>
    <row r="12" spans="2:8" ht="15">
      <c r="B12" s="56" t="s">
        <v>177</v>
      </c>
      <c r="H12" s="56" t="s">
        <v>31</v>
      </c>
    </row>
    <row r="13" spans="2:8" ht="15">
      <c r="B13" s="56" t="s">
        <v>178</v>
      </c>
      <c r="H13" s="56" t="s">
        <v>27</v>
      </c>
    </row>
    <row r="14" spans="2:8" ht="15">
      <c r="B14" s="56" t="s">
        <v>179</v>
      </c>
      <c r="H14" s="56" t="s">
        <v>139</v>
      </c>
    </row>
    <row r="15" spans="2:8" ht="15">
      <c r="B15" s="56" t="s">
        <v>180</v>
      </c>
      <c r="H15" s="56" t="s">
        <v>181</v>
      </c>
    </row>
    <row r="16" spans="2:10" ht="10.5" customHeight="1">
      <c r="B16" s="58"/>
      <c r="C16" s="57"/>
      <c r="D16" s="57"/>
      <c r="E16" s="57"/>
      <c r="F16" s="57"/>
      <c r="G16" s="57"/>
      <c r="H16" s="57"/>
      <c r="I16" s="57"/>
      <c r="J16" s="57"/>
    </row>
    <row r="17" spans="3:5" ht="17.25">
      <c r="C17" s="66"/>
      <c r="E17" s="60" t="s">
        <v>165</v>
      </c>
    </row>
    <row r="18" spans="3:5" ht="10.5" customHeight="1">
      <c r="C18" s="66"/>
      <c r="E18" s="60"/>
    </row>
    <row r="19" spans="1:10" ht="15">
      <c r="A19" s="76" t="s">
        <v>293</v>
      </c>
      <c r="B19" s="77"/>
      <c r="C19" s="77"/>
      <c r="D19" s="77"/>
      <c r="E19" s="77"/>
      <c r="F19" s="77"/>
      <c r="G19" s="77"/>
      <c r="H19" s="77"/>
      <c r="I19" s="77"/>
      <c r="J19" s="77"/>
    </row>
    <row r="20" spans="1:10" ht="15">
      <c r="A20" s="61"/>
      <c r="B20" s="67"/>
      <c r="C20" s="67"/>
      <c r="D20" s="67"/>
      <c r="E20" s="67"/>
      <c r="F20" s="67"/>
      <c r="G20" s="67"/>
      <c r="H20" s="67"/>
      <c r="I20" s="67"/>
      <c r="J20" s="67"/>
    </row>
    <row r="21" spans="1:3" ht="15">
      <c r="A21" s="54">
        <v>1</v>
      </c>
      <c r="B21" s="56" t="s">
        <v>166</v>
      </c>
      <c r="C21" s="66"/>
    </row>
    <row r="22" spans="1:8" ht="15">
      <c r="A22" s="54"/>
      <c r="B22" s="55" t="s">
        <v>167</v>
      </c>
      <c r="C22" s="66" t="s">
        <v>271</v>
      </c>
      <c r="H22" s="56">
        <v>2055</v>
      </c>
    </row>
    <row r="23" spans="2:8" ht="15">
      <c r="B23" s="55" t="s">
        <v>167</v>
      </c>
      <c r="C23" s="66" t="s">
        <v>168</v>
      </c>
      <c r="H23" s="59">
        <v>1072174</v>
      </c>
    </row>
    <row r="24" spans="2:8" ht="15">
      <c r="B24" s="55" t="s">
        <v>167</v>
      </c>
      <c r="C24" s="66" t="s">
        <v>169</v>
      </c>
      <c r="H24" s="59">
        <v>13932</v>
      </c>
    </row>
    <row r="25" spans="2:8" ht="15">
      <c r="B25" s="55" t="s">
        <v>167</v>
      </c>
      <c r="C25" s="66" t="s">
        <v>259</v>
      </c>
      <c r="H25" s="59">
        <v>38612</v>
      </c>
    </row>
    <row r="26" spans="2:8" ht="15">
      <c r="B26" s="55" t="s">
        <v>167</v>
      </c>
      <c r="C26" s="66" t="s">
        <v>282</v>
      </c>
      <c r="H26" s="59">
        <v>50796</v>
      </c>
    </row>
    <row r="27" spans="2:8" ht="15">
      <c r="B27" s="55" t="s">
        <v>167</v>
      </c>
      <c r="C27" s="66" t="s">
        <v>261</v>
      </c>
      <c r="H27" s="59">
        <v>154883</v>
      </c>
    </row>
    <row r="28" spans="2:8" ht="15">
      <c r="B28" s="55" t="s">
        <v>167</v>
      </c>
      <c r="C28" s="66" t="s">
        <v>254</v>
      </c>
      <c r="H28" s="59">
        <v>4280</v>
      </c>
    </row>
    <row r="29" spans="2:8" ht="15">
      <c r="B29" s="55" t="s">
        <v>167</v>
      </c>
      <c r="C29" s="66" t="s">
        <v>270</v>
      </c>
      <c r="H29" s="59">
        <v>-3744</v>
      </c>
    </row>
    <row r="30" spans="2:8" ht="15">
      <c r="B30" s="55" t="s">
        <v>167</v>
      </c>
      <c r="C30" s="66" t="s">
        <v>245</v>
      </c>
      <c r="H30" s="59">
        <v>85618</v>
      </c>
    </row>
    <row r="31" spans="2:8" ht="15">
      <c r="B31" s="55" t="s">
        <v>167</v>
      </c>
      <c r="C31" s="66" t="s">
        <v>292</v>
      </c>
      <c r="H31" s="59">
        <v>-121155</v>
      </c>
    </row>
    <row r="32" spans="2:8" ht="15">
      <c r="B32" s="55"/>
      <c r="C32" s="66"/>
      <c r="H32" s="59"/>
    </row>
    <row r="33" spans="1:3" ht="15">
      <c r="A33" s="54">
        <v>2</v>
      </c>
      <c r="B33" s="56" t="s">
        <v>170</v>
      </c>
      <c r="C33" s="66"/>
    </row>
    <row r="34" spans="2:8" ht="15">
      <c r="B34" s="55" t="s">
        <v>167</v>
      </c>
      <c r="C34" s="66" t="s">
        <v>171</v>
      </c>
      <c r="H34" s="59">
        <v>127441</v>
      </c>
    </row>
    <row r="35" spans="2:8" ht="15">
      <c r="B35" s="55" t="s">
        <v>167</v>
      </c>
      <c r="C35" s="66" t="s">
        <v>172</v>
      </c>
      <c r="H35" s="59">
        <v>162446</v>
      </c>
    </row>
    <row r="36" spans="2:8" ht="15">
      <c r="B36" s="55" t="s">
        <v>167</v>
      </c>
      <c r="C36" s="66" t="s">
        <v>173</v>
      </c>
      <c r="H36" s="59">
        <v>351453</v>
      </c>
    </row>
    <row r="37" spans="2:8" ht="15">
      <c r="B37" s="55" t="s">
        <v>167</v>
      </c>
      <c r="C37" s="66" t="s">
        <v>169</v>
      </c>
      <c r="H37" s="59">
        <v>17771</v>
      </c>
    </row>
    <row r="38" spans="2:8" ht="15">
      <c r="B38" s="55" t="s">
        <v>167</v>
      </c>
      <c r="C38" s="66" t="s">
        <v>244</v>
      </c>
      <c r="H38" s="59">
        <v>-11092</v>
      </c>
    </row>
    <row r="39" spans="2:8" ht="15">
      <c r="B39" s="55" t="s">
        <v>167</v>
      </c>
      <c r="C39" s="66" t="s">
        <v>270</v>
      </c>
      <c r="H39" s="59">
        <v>11631</v>
      </c>
    </row>
    <row r="40" spans="2:8" ht="15">
      <c r="B40" s="55" t="s">
        <v>167</v>
      </c>
      <c r="C40" s="71" t="s">
        <v>287</v>
      </c>
      <c r="D40" s="72"/>
      <c r="E40" s="72"/>
      <c r="F40" s="72"/>
      <c r="G40" s="72"/>
      <c r="H40" s="59">
        <v>-37346</v>
      </c>
    </row>
    <row r="41" spans="2:8" ht="15">
      <c r="B41" s="55" t="s">
        <v>167</v>
      </c>
      <c r="C41" s="66" t="s">
        <v>245</v>
      </c>
      <c r="H41" s="59">
        <v>91744</v>
      </c>
    </row>
    <row r="42" spans="2:8" ht="15">
      <c r="B42" s="55" t="s">
        <v>167</v>
      </c>
      <c r="C42" s="66" t="s">
        <v>292</v>
      </c>
      <c r="H42" s="56">
        <v>-133281</v>
      </c>
    </row>
    <row r="43" ht="15">
      <c r="C43" s="66"/>
    </row>
    <row r="44" spans="3:5" ht="17.25">
      <c r="C44" s="66"/>
      <c r="E44" s="60" t="s">
        <v>174</v>
      </c>
    </row>
    <row r="45" spans="1:5" ht="17.25">
      <c r="A45" s="56" t="s">
        <v>291</v>
      </c>
      <c r="C45" s="66"/>
      <c r="E45" s="60"/>
    </row>
    <row r="46" spans="3:5" ht="11.25" customHeight="1">
      <c r="C46" s="66"/>
      <c r="E46" s="60"/>
    </row>
    <row r="47" spans="3:8" ht="17.25">
      <c r="C47" s="66" t="s">
        <v>175</v>
      </c>
      <c r="E47" s="60"/>
      <c r="H47" s="59">
        <v>1297451</v>
      </c>
    </row>
    <row r="48" spans="3:8" ht="17.25">
      <c r="C48" s="66" t="s">
        <v>176</v>
      </c>
      <c r="E48" s="60"/>
      <c r="H48" s="59">
        <v>580767</v>
      </c>
    </row>
    <row r="49" spans="3:5" ht="9.75" customHeight="1">
      <c r="C49" s="66"/>
      <c r="E49" s="60"/>
    </row>
    <row r="50" spans="1:2" ht="15">
      <c r="A50" s="1" t="s">
        <v>298</v>
      </c>
      <c r="B50" s="56"/>
    </row>
    <row r="51" spans="1:2" ht="15">
      <c r="A51" s="1" t="s">
        <v>296</v>
      </c>
      <c r="B51" s="56"/>
    </row>
  </sheetData>
  <sheetProtection password="B55E" sheet="1" objects="1" scenarios="1" selectLockedCells="1" selectUnlockedCells="1"/>
  <mergeCells count="5">
    <mergeCell ref="C40:G40"/>
    <mergeCell ref="B7:J7"/>
    <mergeCell ref="B5:I5"/>
    <mergeCell ref="B8:J10"/>
    <mergeCell ref="A19:J19"/>
  </mergeCells>
  <printOptions/>
  <pageMargins left="0.37" right="0.75" top="0.23" bottom="0.42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tabSelected="1" workbookViewId="0" topLeftCell="A1">
      <pane ySplit="1" topLeftCell="BM2" activePane="bottomLeft" state="frozen"/>
      <selection pane="topLeft" activeCell="L15" sqref="L15"/>
      <selection pane="bottomLeft" activeCell="L15" sqref="L15"/>
    </sheetView>
  </sheetViews>
  <sheetFormatPr defaultColWidth="9.140625" defaultRowHeight="12.75"/>
  <cols>
    <col min="1" max="1" width="3.7109375" style="98" customWidth="1"/>
    <col min="2" max="2" width="44.7109375" style="98" customWidth="1"/>
    <col min="3" max="3" width="9.28125" style="98" customWidth="1"/>
    <col min="4" max="5" width="12.8515625" style="98" customWidth="1"/>
    <col min="6" max="16384" width="8.8515625" style="98" customWidth="1"/>
  </cols>
  <sheetData>
    <row r="1" spans="3:6" ht="20.25">
      <c r="C1" s="99"/>
      <c r="E1" s="79" t="s">
        <v>31</v>
      </c>
      <c r="F1" s="80"/>
    </row>
    <row r="2" spans="2:6" s="100" customFormat="1" ht="22.5">
      <c r="B2" s="78" t="s">
        <v>182</v>
      </c>
      <c r="C2" s="101"/>
      <c r="D2" s="101"/>
      <c r="E2" s="101"/>
      <c r="F2" s="101"/>
    </row>
    <row r="3" spans="2:6" s="100" customFormat="1" ht="22.5" customHeight="1">
      <c r="B3" s="78" t="s">
        <v>95</v>
      </c>
      <c r="C3" s="101"/>
      <c r="D3" s="101"/>
      <c r="E3" s="101"/>
      <c r="F3" s="101"/>
    </row>
    <row r="4" spans="2:6" s="100" customFormat="1" ht="22.5">
      <c r="B4" s="78" t="s">
        <v>286</v>
      </c>
      <c r="C4" s="101"/>
      <c r="D4" s="101"/>
      <c r="E4" s="101"/>
      <c r="F4" s="101"/>
    </row>
    <row r="5" spans="2:5" s="100" customFormat="1" ht="15.75">
      <c r="B5" s="102"/>
      <c r="C5" s="103"/>
      <c r="D5" s="103"/>
      <c r="E5" s="103"/>
    </row>
    <row r="6" spans="2:5" ht="26.25">
      <c r="B6" s="104" t="s">
        <v>300</v>
      </c>
      <c r="C6" s="105" t="s">
        <v>299</v>
      </c>
      <c r="D6" s="105" t="s">
        <v>301</v>
      </c>
      <c r="E6" s="105" t="s">
        <v>183</v>
      </c>
    </row>
    <row r="7" spans="2:5" s="106" customFormat="1" ht="11.25">
      <c r="B7" s="107">
        <v>1</v>
      </c>
      <c r="C7" s="108">
        <v>2</v>
      </c>
      <c r="D7" s="108">
        <v>3</v>
      </c>
      <c r="E7" s="108">
        <v>3</v>
      </c>
    </row>
    <row r="8" spans="2:5" s="109" customFormat="1" ht="14.25" thickBot="1">
      <c r="B8" s="207" t="s">
        <v>32</v>
      </c>
      <c r="C8" s="212"/>
      <c r="D8" s="213"/>
      <c r="E8" s="213"/>
    </row>
    <row r="9" spans="2:5" s="109" customFormat="1" ht="13.5" thickBot="1">
      <c r="B9" s="140" t="s">
        <v>33</v>
      </c>
      <c r="C9" s="214"/>
      <c r="D9" s="204">
        <f>D10+D18</f>
        <v>369481</v>
      </c>
      <c r="E9" s="129">
        <f>E10+E18</f>
        <v>291942</v>
      </c>
    </row>
    <row r="10" spans="2:5" s="109" customFormat="1" ht="12.75">
      <c r="B10" s="123" t="s">
        <v>34</v>
      </c>
      <c r="C10" s="113"/>
      <c r="D10" s="114">
        <f>D11+D13+D17</f>
        <v>126835</v>
      </c>
      <c r="E10" s="114">
        <f>E11+E13+E17</f>
        <v>127442</v>
      </c>
    </row>
    <row r="11" spans="2:5" s="109" customFormat="1" ht="16.5" customHeight="1">
      <c r="B11" s="112" t="s">
        <v>35</v>
      </c>
      <c r="C11" s="105" t="s">
        <v>26</v>
      </c>
      <c r="D11" s="116">
        <f>D12</f>
        <v>4300</v>
      </c>
      <c r="E11" s="116">
        <f>E12</f>
        <v>2643</v>
      </c>
    </row>
    <row r="12" spans="2:5" s="109" customFormat="1" ht="15" customHeight="1">
      <c r="B12" s="117" t="s">
        <v>36</v>
      </c>
      <c r="C12" s="115" t="s">
        <v>37</v>
      </c>
      <c r="D12" s="118">
        <v>4300</v>
      </c>
      <c r="E12" s="118">
        <v>2643</v>
      </c>
    </row>
    <row r="13" spans="2:5" s="109" customFormat="1" ht="12.75">
      <c r="B13" s="112" t="s">
        <v>38</v>
      </c>
      <c r="C13" s="105" t="s">
        <v>39</v>
      </c>
      <c r="D13" s="116">
        <f>D14+D15+D16</f>
        <v>122535</v>
      </c>
      <c r="E13" s="116">
        <f>E14+E15+E16</f>
        <v>124799</v>
      </c>
    </row>
    <row r="14" spans="2:5" s="109" customFormat="1" ht="12.75">
      <c r="B14" s="117" t="s">
        <v>40</v>
      </c>
      <c r="C14" s="115" t="s">
        <v>41</v>
      </c>
      <c r="D14" s="119">
        <v>30000</v>
      </c>
      <c r="E14" s="119">
        <v>31567</v>
      </c>
    </row>
    <row r="15" spans="2:5" s="109" customFormat="1" ht="12.75">
      <c r="B15" s="117" t="s">
        <v>42</v>
      </c>
      <c r="C15" s="115" t="s">
        <v>43</v>
      </c>
      <c r="D15" s="119">
        <v>20000</v>
      </c>
      <c r="E15" s="119">
        <v>24117</v>
      </c>
    </row>
    <row r="16" spans="2:5" s="109" customFormat="1" ht="12.75">
      <c r="B16" s="117" t="s">
        <v>44</v>
      </c>
      <c r="C16" s="115" t="s">
        <v>45</v>
      </c>
      <c r="D16" s="119">
        <v>72535</v>
      </c>
      <c r="E16" s="119">
        <v>69115</v>
      </c>
    </row>
    <row r="17" spans="2:5" s="109" customFormat="1" ht="12.75">
      <c r="B17" s="112" t="s">
        <v>46</v>
      </c>
      <c r="C17" s="105" t="s">
        <v>47</v>
      </c>
      <c r="D17" s="120">
        <v>0</v>
      </c>
      <c r="E17" s="120">
        <v>0</v>
      </c>
    </row>
    <row r="18" spans="2:5" s="109" customFormat="1" ht="12.75">
      <c r="B18" s="112" t="s">
        <v>48</v>
      </c>
      <c r="C18" s="105"/>
      <c r="D18" s="116">
        <f>D19+D26+D38+D39</f>
        <v>242646</v>
      </c>
      <c r="E18" s="116">
        <f>E19+E26+E38+E39+E40+E42+E41</f>
        <v>164500</v>
      </c>
    </row>
    <row r="19" spans="2:5" s="109" customFormat="1" ht="12.75">
      <c r="B19" s="112" t="s">
        <v>49</v>
      </c>
      <c r="C19" s="105" t="s">
        <v>50</v>
      </c>
      <c r="D19" s="121">
        <f>D20+D21+D22+D23+D24+D25</f>
        <v>69587</v>
      </c>
      <c r="E19" s="121">
        <f>E20+E21+E22+E23+E24+E25</f>
        <v>26667</v>
      </c>
    </row>
    <row r="20" spans="2:5" s="109" customFormat="1" ht="12.75">
      <c r="B20" s="117" t="s">
        <v>51</v>
      </c>
      <c r="C20" s="115" t="s">
        <v>52</v>
      </c>
      <c r="D20" s="119">
        <v>20000</v>
      </c>
      <c r="E20" s="119">
        <v>7476</v>
      </c>
    </row>
    <row r="21" spans="2:5" s="109" customFormat="1" ht="12.75">
      <c r="B21" s="117" t="s">
        <v>53</v>
      </c>
      <c r="C21" s="115" t="s">
        <v>54</v>
      </c>
      <c r="D21" s="119">
        <v>17800</v>
      </c>
      <c r="E21" s="119">
        <v>15567</v>
      </c>
    </row>
    <row r="22" spans="2:5" s="109" customFormat="1" ht="12.75">
      <c r="B22" s="117" t="s">
        <v>55</v>
      </c>
      <c r="C22" s="115" t="s">
        <v>56</v>
      </c>
      <c r="D22" s="119">
        <v>30287</v>
      </c>
      <c r="E22" s="119">
        <v>3604</v>
      </c>
    </row>
    <row r="23" spans="2:5" s="109" customFormat="1" ht="12.75">
      <c r="B23" s="117" t="s">
        <v>57</v>
      </c>
      <c r="C23" s="115" t="s">
        <v>58</v>
      </c>
      <c r="D23" s="119">
        <v>1000</v>
      </c>
      <c r="E23" s="119">
        <v>0</v>
      </c>
    </row>
    <row r="24" spans="2:5" s="109" customFormat="1" ht="12.75" customHeight="1">
      <c r="B24" s="117" t="s">
        <v>59</v>
      </c>
      <c r="C24" s="115" t="s">
        <v>60</v>
      </c>
      <c r="D24" s="119">
        <v>500</v>
      </c>
      <c r="E24" s="119">
        <v>20</v>
      </c>
    </row>
    <row r="25" spans="2:5" s="109" customFormat="1" ht="12.75" hidden="1">
      <c r="B25" s="117" t="s">
        <v>61</v>
      </c>
      <c r="C25" s="115" t="s">
        <v>62</v>
      </c>
      <c r="D25" s="119">
        <v>0</v>
      </c>
      <c r="E25" s="119">
        <v>0</v>
      </c>
    </row>
    <row r="26" spans="2:5" s="109" customFormat="1" ht="12.75">
      <c r="B26" s="112" t="s">
        <v>63</v>
      </c>
      <c r="C26" s="105" t="s">
        <v>64</v>
      </c>
      <c r="D26" s="116">
        <f>D27+D28+D29+D30+D31+D32+D33+D34+D35+D37</f>
        <v>164059</v>
      </c>
      <c r="E26" s="116">
        <f>E27+E28+E29+E30+E31+E32+E33+E34+E35+E37+E36</f>
        <v>125215</v>
      </c>
    </row>
    <row r="27" spans="2:5" s="109" customFormat="1" ht="12" customHeight="1">
      <c r="B27" s="117" t="s">
        <v>65</v>
      </c>
      <c r="C27" s="115" t="s">
        <v>66</v>
      </c>
      <c r="D27" s="119">
        <v>12000</v>
      </c>
      <c r="E27" s="119">
        <v>7164</v>
      </c>
    </row>
    <row r="28" spans="2:5" s="109" customFormat="1" ht="0.75" customHeight="1" hidden="1">
      <c r="B28" s="117" t="s">
        <v>67</v>
      </c>
      <c r="C28" s="115" t="s">
        <v>68</v>
      </c>
      <c r="D28" s="119">
        <v>0</v>
      </c>
      <c r="E28" s="119">
        <v>0</v>
      </c>
    </row>
    <row r="29" spans="2:5" s="109" customFormat="1" ht="12.75">
      <c r="B29" s="117" t="s">
        <v>69</v>
      </c>
      <c r="C29" s="115" t="s">
        <v>70</v>
      </c>
      <c r="D29" s="119">
        <v>55000</v>
      </c>
      <c r="E29" s="119">
        <v>49817</v>
      </c>
    </row>
    <row r="30" spans="2:5" s="109" customFormat="1" ht="12.75">
      <c r="B30" s="117" t="s">
        <v>71</v>
      </c>
      <c r="C30" s="115" t="s">
        <v>72</v>
      </c>
      <c r="D30" s="119">
        <v>2500</v>
      </c>
      <c r="E30" s="119">
        <v>1910</v>
      </c>
    </row>
    <row r="31" spans="2:5" s="109" customFormat="1" ht="12" customHeight="1">
      <c r="B31" s="117" t="s">
        <v>73</v>
      </c>
      <c r="C31" s="115" t="s">
        <v>74</v>
      </c>
      <c r="D31" s="119">
        <v>53000</v>
      </c>
      <c r="E31" s="119">
        <v>42260</v>
      </c>
    </row>
    <row r="32" spans="2:5" s="109" customFormat="1" ht="12.75" hidden="1">
      <c r="B32" s="117" t="s">
        <v>75</v>
      </c>
      <c r="C32" s="115" t="s">
        <v>76</v>
      </c>
      <c r="D32" s="119">
        <v>0</v>
      </c>
      <c r="E32" s="119">
        <v>0</v>
      </c>
    </row>
    <row r="33" spans="2:5" s="109" customFormat="1" ht="12.75">
      <c r="B33" s="117" t="s">
        <v>77</v>
      </c>
      <c r="C33" s="115" t="s">
        <v>78</v>
      </c>
      <c r="D33" s="119">
        <v>5500</v>
      </c>
      <c r="E33" s="119">
        <v>3543</v>
      </c>
    </row>
    <row r="34" spans="2:5" s="109" customFormat="1" ht="14.25" customHeight="1">
      <c r="B34" s="117" t="s">
        <v>79</v>
      </c>
      <c r="C34" s="115" t="s">
        <v>80</v>
      </c>
      <c r="D34" s="119">
        <v>35759</v>
      </c>
      <c r="E34" s="119">
        <v>20457</v>
      </c>
    </row>
    <row r="35" spans="2:5" s="109" customFormat="1" ht="1.5" customHeight="1" hidden="1">
      <c r="B35" s="117" t="s">
        <v>81</v>
      </c>
      <c r="C35" s="115" t="s">
        <v>82</v>
      </c>
      <c r="D35" s="119">
        <v>0</v>
      </c>
      <c r="E35" s="119">
        <v>0</v>
      </c>
    </row>
    <row r="36" spans="2:5" s="109" customFormat="1" ht="12.75" customHeight="1">
      <c r="B36" s="117" t="s">
        <v>256</v>
      </c>
      <c r="C36" s="115">
        <v>2717</v>
      </c>
      <c r="D36" s="119"/>
      <c r="E36" s="119">
        <v>60</v>
      </c>
    </row>
    <row r="37" spans="2:5" s="109" customFormat="1" ht="12.75">
      <c r="B37" s="117" t="s">
        <v>257</v>
      </c>
      <c r="C37" s="115" t="s">
        <v>83</v>
      </c>
      <c r="D37" s="119">
        <v>300</v>
      </c>
      <c r="E37" s="119">
        <v>4</v>
      </c>
    </row>
    <row r="38" spans="2:5" s="109" customFormat="1" ht="12.75">
      <c r="B38" s="112" t="s">
        <v>84</v>
      </c>
      <c r="C38" s="105" t="s">
        <v>85</v>
      </c>
      <c r="D38" s="120">
        <v>4500</v>
      </c>
      <c r="E38" s="120">
        <v>7910</v>
      </c>
    </row>
    <row r="39" spans="2:5" s="109" customFormat="1" ht="12.75">
      <c r="B39" s="112" t="s">
        <v>86</v>
      </c>
      <c r="C39" s="105" t="s">
        <v>87</v>
      </c>
      <c r="D39" s="120">
        <v>4500</v>
      </c>
      <c r="E39" s="120">
        <v>1209</v>
      </c>
    </row>
    <row r="40" spans="2:5" s="109" customFormat="1" ht="26.25">
      <c r="B40" s="112" t="s">
        <v>248</v>
      </c>
      <c r="C40" s="105" t="s">
        <v>249</v>
      </c>
      <c r="D40" s="122"/>
      <c r="E40" s="122">
        <v>-1682</v>
      </c>
    </row>
    <row r="41" spans="2:5" s="109" customFormat="1" ht="12.75">
      <c r="B41" s="112" t="s">
        <v>283</v>
      </c>
      <c r="C41" s="105" t="s">
        <v>284</v>
      </c>
      <c r="D41" s="122"/>
      <c r="E41" s="122">
        <v>211</v>
      </c>
    </row>
    <row r="42" spans="2:5" s="109" customFormat="1" ht="12.75">
      <c r="B42" s="112" t="s">
        <v>272</v>
      </c>
      <c r="C42" s="105" t="s">
        <v>273</v>
      </c>
      <c r="D42" s="122"/>
      <c r="E42" s="122">
        <v>4970</v>
      </c>
    </row>
    <row r="43" spans="2:5" s="109" customFormat="1" ht="12.75" customHeight="1" thickBot="1">
      <c r="B43" s="207"/>
      <c r="C43" s="208"/>
      <c r="D43" s="209"/>
      <c r="E43" s="209"/>
    </row>
    <row r="44" spans="2:5" s="109" customFormat="1" ht="13.5" thickBot="1">
      <c r="B44" s="140" t="s">
        <v>88</v>
      </c>
      <c r="C44" s="141" t="s">
        <v>89</v>
      </c>
      <c r="D44" s="204">
        <f>D46+D47+D45+D49+D48</f>
        <v>2241534</v>
      </c>
      <c r="E44" s="129">
        <f>E46+E47+E45+E49+E48</f>
        <v>1544738</v>
      </c>
    </row>
    <row r="45" spans="2:5" s="109" customFormat="1" ht="12.75">
      <c r="B45" s="210" t="s">
        <v>193</v>
      </c>
      <c r="C45" s="113" t="s">
        <v>90</v>
      </c>
      <c r="D45" s="211">
        <v>1557622</v>
      </c>
      <c r="E45" s="211">
        <v>1072174</v>
      </c>
    </row>
    <row r="46" spans="2:5" s="109" customFormat="1" ht="12.75">
      <c r="B46" s="117" t="s">
        <v>195</v>
      </c>
      <c r="C46" s="115" t="s">
        <v>91</v>
      </c>
      <c r="D46" s="118">
        <v>374600</v>
      </c>
      <c r="E46" s="118">
        <v>351453</v>
      </c>
    </row>
    <row r="47" spans="2:5" s="109" customFormat="1" ht="12.75">
      <c r="B47" s="117" t="s">
        <v>194</v>
      </c>
      <c r="C47" s="115" t="s">
        <v>92</v>
      </c>
      <c r="D47" s="118">
        <v>167200</v>
      </c>
      <c r="E47" s="118">
        <v>31703</v>
      </c>
    </row>
    <row r="48" spans="2:5" s="109" customFormat="1" ht="12.75">
      <c r="B48" s="117" t="s">
        <v>263</v>
      </c>
      <c r="C48" s="115" t="s">
        <v>264</v>
      </c>
      <c r="D48" s="118">
        <v>103500</v>
      </c>
      <c r="E48" s="118">
        <v>50796</v>
      </c>
    </row>
    <row r="49" spans="2:5" s="109" customFormat="1" ht="12.75">
      <c r="B49" s="117" t="s">
        <v>258</v>
      </c>
      <c r="C49" s="115" t="s">
        <v>265</v>
      </c>
      <c r="D49" s="118">
        <v>38612</v>
      </c>
      <c r="E49" s="118">
        <v>38612</v>
      </c>
    </row>
    <row r="50" spans="2:5" s="109" customFormat="1" ht="13.5" thickBot="1">
      <c r="B50" s="125"/>
      <c r="C50" s="126"/>
      <c r="D50" s="127"/>
      <c r="E50" s="127"/>
    </row>
    <row r="51" spans="2:5" s="128" customFormat="1" ht="13.5" thickBot="1">
      <c r="B51" s="140" t="s">
        <v>184</v>
      </c>
      <c r="C51" s="141" t="s">
        <v>186</v>
      </c>
      <c r="D51" s="204">
        <f>D53+D54+D52</f>
        <v>154883</v>
      </c>
      <c r="E51" s="129">
        <f>E53+E54+E52</f>
        <v>143791</v>
      </c>
    </row>
    <row r="52" spans="2:5" s="109" customFormat="1" ht="12.75">
      <c r="B52" s="130" t="s">
        <v>185</v>
      </c>
      <c r="C52" s="131" t="s">
        <v>189</v>
      </c>
      <c r="D52" s="132">
        <v>11244</v>
      </c>
      <c r="E52" s="132">
        <v>11244</v>
      </c>
    </row>
    <row r="53" spans="2:5" s="109" customFormat="1" ht="12.75">
      <c r="B53" s="133" t="s">
        <v>188</v>
      </c>
      <c r="C53" s="134" t="s">
        <v>190</v>
      </c>
      <c r="D53" s="135"/>
      <c r="E53" s="135">
        <v>-11092</v>
      </c>
    </row>
    <row r="54" spans="2:5" s="109" customFormat="1" ht="12.75">
      <c r="B54" s="133" t="s">
        <v>187</v>
      </c>
      <c r="C54" s="134" t="s">
        <v>191</v>
      </c>
      <c r="D54" s="135">
        <v>143639</v>
      </c>
      <c r="E54" s="135">
        <v>143639</v>
      </c>
    </row>
    <row r="55" spans="2:5" s="109" customFormat="1" ht="13.5" thickBot="1">
      <c r="B55" s="125"/>
      <c r="C55" s="126"/>
      <c r="D55" s="127"/>
      <c r="E55" s="127"/>
    </row>
    <row r="56" spans="2:5" s="109" customFormat="1" ht="13.5" thickBot="1">
      <c r="B56" s="136" t="s">
        <v>274</v>
      </c>
      <c r="C56" s="141" t="s">
        <v>275</v>
      </c>
      <c r="D56" s="205"/>
      <c r="E56" s="206">
        <v>7887</v>
      </c>
    </row>
    <row r="57" spans="2:5" s="109" customFormat="1" ht="13.5" thickBot="1">
      <c r="B57" s="137"/>
      <c r="C57" s="138"/>
      <c r="D57" s="139"/>
      <c r="E57" s="139"/>
    </row>
    <row r="58" spans="2:5" s="109" customFormat="1" ht="12" customHeight="1" thickBot="1">
      <c r="B58" s="140" t="s">
        <v>192</v>
      </c>
      <c r="C58" s="141" t="s">
        <v>198</v>
      </c>
      <c r="D58" s="142">
        <f>D62</f>
        <v>177362</v>
      </c>
      <c r="E58" s="143">
        <f>E62+E63+E60+E61</f>
        <v>-110140</v>
      </c>
    </row>
    <row r="59" spans="2:5" s="109" customFormat="1" ht="12" customHeight="1" hidden="1">
      <c r="B59" s="123" t="s">
        <v>93</v>
      </c>
      <c r="C59" s="124" t="s">
        <v>94</v>
      </c>
      <c r="D59" s="144">
        <v>0</v>
      </c>
      <c r="E59" s="144">
        <v>0</v>
      </c>
    </row>
    <row r="60" spans="2:5" s="109" customFormat="1" ht="13.5" customHeight="1">
      <c r="B60" s="117" t="s">
        <v>250</v>
      </c>
      <c r="C60" s="115" t="s">
        <v>251</v>
      </c>
      <c r="D60" s="145">
        <v>0</v>
      </c>
      <c r="E60" s="145">
        <v>4280</v>
      </c>
    </row>
    <row r="61" spans="2:5" s="109" customFormat="1" ht="13.5" customHeight="1">
      <c r="B61" s="117" t="s">
        <v>287</v>
      </c>
      <c r="C61" s="115" t="s">
        <v>288</v>
      </c>
      <c r="D61" s="145"/>
      <c r="E61" s="145">
        <v>-37346</v>
      </c>
    </row>
    <row r="62" spans="2:5" s="109" customFormat="1" ht="12.75">
      <c r="B62" s="146" t="s">
        <v>197</v>
      </c>
      <c r="C62" s="115" t="s">
        <v>289</v>
      </c>
      <c r="D62" s="147">
        <v>177362</v>
      </c>
      <c r="E62" s="147">
        <v>177362</v>
      </c>
    </row>
    <row r="63" spans="2:5" s="109" customFormat="1" ht="12.75">
      <c r="B63" s="148" t="s">
        <v>196</v>
      </c>
      <c r="C63" s="115" t="s">
        <v>290</v>
      </c>
      <c r="D63" s="149"/>
      <c r="E63" s="149">
        <v>-254436</v>
      </c>
    </row>
    <row r="64" spans="2:5" s="109" customFormat="1" ht="12.75">
      <c r="B64" s="150"/>
      <c r="C64" s="134"/>
      <c r="D64" s="149"/>
      <c r="E64" s="149"/>
    </row>
    <row r="65" spans="2:5" s="109" customFormat="1" ht="14.25" customHeight="1">
      <c r="B65" s="133"/>
      <c r="C65" s="134"/>
      <c r="D65" s="111"/>
      <c r="E65" s="111"/>
    </row>
    <row r="66" spans="2:5" s="109" customFormat="1" ht="12.75">
      <c r="B66" s="151" t="s">
        <v>199</v>
      </c>
      <c r="C66" s="152"/>
      <c r="D66" s="153">
        <f>D58+D44+D9+D51</f>
        <v>2943260</v>
      </c>
      <c r="E66" s="153">
        <f>E58+E44+E9+E51+E56</f>
        <v>1878218</v>
      </c>
    </row>
    <row r="67" spans="2:5" s="109" customFormat="1" ht="14.25" customHeight="1">
      <c r="B67" s="110"/>
      <c r="C67" s="134"/>
      <c r="D67" s="111"/>
      <c r="E67" s="111"/>
    </row>
    <row r="68" spans="2:5" s="109" customFormat="1" ht="14.25" customHeight="1">
      <c r="B68" s="154"/>
      <c r="C68" s="138"/>
      <c r="D68" s="155"/>
      <c r="E68" s="155"/>
    </row>
    <row r="69" s="109" customFormat="1" ht="12.75">
      <c r="B69" s="156"/>
    </row>
    <row r="70" s="109" customFormat="1" ht="12.75">
      <c r="A70" s="156" t="s">
        <v>302</v>
      </c>
    </row>
    <row r="71" spans="1:6" s="109" customFormat="1" ht="12.75">
      <c r="A71" s="156" t="s">
        <v>303</v>
      </c>
      <c r="B71" s="157"/>
      <c r="C71" s="158"/>
      <c r="D71" s="158"/>
      <c r="E71" s="158"/>
      <c r="F71" s="158"/>
    </row>
  </sheetData>
  <sheetProtection password="B55E" sheet="1" objects="1" scenarios="1" selectLockedCells="1" selectUnlockedCells="1"/>
  <mergeCells count="4">
    <mergeCell ref="B2:F2"/>
    <mergeCell ref="B3:F3"/>
    <mergeCell ref="B4:F4"/>
    <mergeCell ref="E1:F1"/>
  </mergeCells>
  <printOptions/>
  <pageMargins left="0.69" right="0.75" top="0.51" bottom="0.21" header="0.4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1"/>
  <sheetViews>
    <sheetView tabSelected="1" workbookViewId="0" topLeftCell="A1">
      <pane ySplit="10" topLeftCell="BM41" activePane="bottomLeft" state="frozen"/>
      <selection pane="topLeft" activeCell="L15" sqref="L15"/>
      <selection pane="bottomLeft" activeCell="L15" sqref="L15"/>
    </sheetView>
  </sheetViews>
  <sheetFormatPr defaultColWidth="9.140625" defaultRowHeight="12.75"/>
  <cols>
    <col min="1" max="1" width="4.140625" style="98" customWidth="1"/>
    <col min="2" max="2" width="56.421875" style="98" customWidth="1"/>
    <col min="3" max="3" width="6.7109375" style="98" customWidth="1"/>
    <col min="4" max="5" width="14.8515625" style="98" customWidth="1"/>
    <col min="6" max="16384" width="8.8515625" style="98" customWidth="1"/>
  </cols>
  <sheetData>
    <row r="1" spans="1:5" ht="12.75" customHeight="1">
      <c r="A1" s="162"/>
      <c r="B1" s="162"/>
      <c r="C1" s="96" t="s">
        <v>27</v>
      </c>
      <c r="D1" s="97"/>
      <c r="E1" s="97"/>
    </row>
    <row r="3" spans="2:4" ht="22.5">
      <c r="B3" s="70" t="s">
        <v>182</v>
      </c>
      <c r="C3" s="81"/>
      <c r="D3" s="81"/>
    </row>
    <row r="4" spans="1:4" ht="22.5">
      <c r="A4" s="163"/>
      <c r="B4" s="70" t="s">
        <v>135</v>
      </c>
      <c r="C4" s="81"/>
      <c r="D4" s="81"/>
    </row>
    <row r="5" spans="1:5" ht="22.5">
      <c r="A5" s="163"/>
      <c r="B5" s="164" t="s">
        <v>286</v>
      </c>
      <c r="C5" s="165"/>
      <c r="D5" s="165"/>
      <c r="E5" s="165"/>
    </row>
    <row r="7" spans="2:5" ht="15">
      <c r="B7" s="166"/>
      <c r="C7" s="167"/>
      <c r="D7" s="168" t="s">
        <v>305</v>
      </c>
      <c r="E7" s="168" t="s">
        <v>305</v>
      </c>
    </row>
    <row r="8" spans="2:5" ht="12.75">
      <c r="B8" s="169" t="s">
        <v>28</v>
      </c>
      <c r="C8" s="170"/>
      <c r="D8" s="171"/>
      <c r="E8" s="171"/>
    </row>
    <row r="9" spans="2:5" ht="12.75">
      <c r="B9" s="172" t="s">
        <v>109</v>
      </c>
      <c r="C9" s="8" t="s">
        <v>11</v>
      </c>
      <c r="D9" s="105" t="s">
        <v>301</v>
      </c>
      <c r="E9" s="203" t="s">
        <v>183</v>
      </c>
    </row>
    <row r="10" spans="2:5" ht="13.5" thickBot="1">
      <c r="B10" s="173">
        <v>1</v>
      </c>
      <c r="C10" s="174">
        <v>2</v>
      </c>
      <c r="D10" s="175">
        <v>3</v>
      </c>
      <c r="E10" s="175">
        <v>3</v>
      </c>
    </row>
    <row r="11" spans="2:5" s="176" customFormat="1" ht="14.25" thickBot="1">
      <c r="B11" s="53" t="s">
        <v>21</v>
      </c>
      <c r="C11" s="52" t="s">
        <v>11</v>
      </c>
      <c r="D11" s="177">
        <f>D13+D14+D12</f>
        <v>661365</v>
      </c>
      <c r="E11" s="177">
        <f>E13+E14+E12</f>
        <v>449368</v>
      </c>
    </row>
    <row r="12" spans="2:5" s="176" customFormat="1" ht="13.5">
      <c r="B12" s="178" t="s">
        <v>262</v>
      </c>
      <c r="C12" s="8"/>
      <c r="D12" s="179">
        <v>9999</v>
      </c>
      <c r="E12" s="179">
        <v>9999</v>
      </c>
    </row>
    <row r="13" spans="1:5" s="158" customFormat="1" ht="13.5">
      <c r="A13" s="180"/>
      <c r="B13" s="45" t="s">
        <v>12</v>
      </c>
      <c r="C13" s="46"/>
      <c r="D13" s="181">
        <v>603766</v>
      </c>
      <c r="E13" s="181">
        <v>410475</v>
      </c>
    </row>
    <row r="14" spans="1:5" s="109" customFormat="1" ht="14.25" thickBot="1">
      <c r="A14" s="158"/>
      <c r="B14" s="47" t="s">
        <v>104</v>
      </c>
      <c r="C14" s="48"/>
      <c r="D14" s="182">
        <v>47600</v>
      </c>
      <c r="E14" s="182">
        <v>28894</v>
      </c>
    </row>
    <row r="15" spans="2:5" s="176" customFormat="1" ht="14.25" thickBot="1">
      <c r="B15" s="53" t="s">
        <v>22</v>
      </c>
      <c r="C15" s="52" t="s">
        <v>11</v>
      </c>
      <c r="D15" s="177">
        <f>D16+D17+D19+D18</f>
        <v>172066</v>
      </c>
      <c r="E15" s="177">
        <f>E16+E17+E19+E18</f>
        <v>87213</v>
      </c>
    </row>
    <row r="16" spans="2:5" s="109" customFormat="1" ht="13.5">
      <c r="B16" s="45" t="s">
        <v>163</v>
      </c>
      <c r="C16" s="46"/>
      <c r="D16" s="181">
        <v>60467</v>
      </c>
      <c r="E16" s="181">
        <v>35791</v>
      </c>
    </row>
    <row r="17" spans="2:5" s="109" customFormat="1" ht="13.5">
      <c r="B17" s="47" t="s">
        <v>105</v>
      </c>
      <c r="C17" s="49"/>
      <c r="D17" s="182">
        <v>18399</v>
      </c>
      <c r="E17" s="182">
        <v>6312</v>
      </c>
    </row>
    <row r="18" spans="2:5" s="109" customFormat="1" ht="13.5">
      <c r="B18" s="47" t="s">
        <v>266</v>
      </c>
      <c r="C18" s="48"/>
      <c r="D18" s="182">
        <v>90314</v>
      </c>
      <c r="E18" s="182">
        <v>45110</v>
      </c>
    </row>
    <row r="19" spans="2:5" s="109" customFormat="1" ht="14.25" thickBot="1">
      <c r="B19" s="47" t="s">
        <v>23</v>
      </c>
      <c r="C19" s="48"/>
      <c r="D19" s="182">
        <v>2886</v>
      </c>
      <c r="E19" s="182"/>
    </row>
    <row r="20" spans="2:5" s="176" customFormat="1" ht="14.25" thickBot="1">
      <c r="B20" s="53" t="s">
        <v>24</v>
      </c>
      <c r="C20" s="52" t="s">
        <v>11</v>
      </c>
      <c r="D20" s="177">
        <f>D21+D22+D23</f>
        <v>1241547</v>
      </c>
      <c r="E20" s="177">
        <f>E21+E22+E23</f>
        <v>788409</v>
      </c>
    </row>
    <row r="21" spans="2:5" s="109" customFormat="1" ht="13.5">
      <c r="B21" s="183" t="s">
        <v>25</v>
      </c>
      <c r="C21" s="50"/>
      <c r="D21" s="184">
        <v>382131</v>
      </c>
      <c r="E21" s="184">
        <v>231983</v>
      </c>
    </row>
    <row r="22" spans="2:5" s="109" customFormat="1" ht="13.5">
      <c r="B22" s="185" t="s">
        <v>140</v>
      </c>
      <c r="C22" s="49"/>
      <c r="D22" s="184">
        <v>798752</v>
      </c>
      <c r="E22" s="184">
        <v>527047</v>
      </c>
    </row>
    <row r="23" spans="2:5" s="109" customFormat="1" ht="14.25" thickBot="1">
      <c r="B23" s="185" t="s">
        <v>97</v>
      </c>
      <c r="C23" s="48"/>
      <c r="D23" s="184">
        <v>60664</v>
      </c>
      <c r="E23" s="184">
        <v>29379</v>
      </c>
    </row>
    <row r="24" spans="2:5" s="176" customFormat="1" ht="14.25" thickBot="1">
      <c r="B24" s="53" t="s">
        <v>13</v>
      </c>
      <c r="C24" s="52" t="s">
        <v>11</v>
      </c>
      <c r="D24" s="177">
        <f>D25+D26</f>
        <v>39475</v>
      </c>
      <c r="E24" s="177">
        <f>E25+E26</f>
        <v>21217</v>
      </c>
    </row>
    <row r="25" spans="2:5" s="109" customFormat="1" ht="13.5">
      <c r="B25" s="183" t="s">
        <v>98</v>
      </c>
      <c r="C25" s="46"/>
      <c r="D25" s="184">
        <v>9670</v>
      </c>
      <c r="E25" s="184">
        <v>5552</v>
      </c>
    </row>
    <row r="26" spans="2:5" s="109" customFormat="1" ht="14.25" thickBot="1">
      <c r="B26" s="185" t="s">
        <v>96</v>
      </c>
      <c r="C26" s="48"/>
      <c r="D26" s="184">
        <v>29805</v>
      </c>
      <c r="E26" s="184">
        <v>15665</v>
      </c>
    </row>
    <row r="27" spans="2:5" s="176" customFormat="1" ht="14.25" thickBot="1">
      <c r="B27" s="53" t="s">
        <v>14</v>
      </c>
      <c r="C27" s="52" t="s">
        <v>11</v>
      </c>
      <c r="D27" s="177">
        <f>D28+D29+D30+D31</f>
        <v>328063</v>
      </c>
      <c r="E27" s="177">
        <f>E28+E29+E30+E31</f>
        <v>268623</v>
      </c>
    </row>
    <row r="28" spans="2:5" s="109" customFormat="1" ht="13.5">
      <c r="B28" s="183" t="s">
        <v>99</v>
      </c>
      <c r="C28" s="46"/>
      <c r="D28" s="184">
        <v>141135</v>
      </c>
      <c r="E28" s="184">
        <v>93813</v>
      </c>
    </row>
    <row r="29" spans="2:5" s="109" customFormat="1" ht="13.5">
      <c r="B29" s="185" t="s">
        <v>100</v>
      </c>
      <c r="C29" s="49"/>
      <c r="D29" s="184">
        <v>10578</v>
      </c>
      <c r="E29" s="184">
        <v>7806</v>
      </c>
    </row>
    <row r="30" spans="2:5" s="109" customFormat="1" ht="13.5">
      <c r="B30" s="185" t="s">
        <v>101</v>
      </c>
      <c r="C30" s="49"/>
      <c r="D30" s="184">
        <v>170127</v>
      </c>
      <c r="E30" s="184">
        <v>162682</v>
      </c>
    </row>
    <row r="31" spans="2:5" s="109" customFormat="1" ht="14.25" thickBot="1">
      <c r="B31" s="185" t="s">
        <v>108</v>
      </c>
      <c r="C31" s="48"/>
      <c r="D31" s="186">
        <v>6223</v>
      </c>
      <c r="E31" s="184">
        <v>4322</v>
      </c>
    </row>
    <row r="32" spans="2:5" s="176" customFormat="1" ht="14.25" thickBot="1">
      <c r="B32" s="53" t="s">
        <v>15</v>
      </c>
      <c r="C32" s="52" t="s">
        <v>11</v>
      </c>
      <c r="D32" s="177">
        <f>D33+D34+D35+D36</f>
        <v>126684</v>
      </c>
      <c r="E32" s="177">
        <f>E33+E34+E35+E36</f>
        <v>112711</v>
      </c>
    </row>
    <row r="33" spans="2:5" s="109" customFormat="1" ht="13.5">
      <c r="B33" s="183" t="s">
        <v>102</v>
      </c>
      <c r="C33" s="46"/>
      <c r="D33" s="184">
        <v>2200</v>
      </c>
      <c r="E33" s="184">
        <v>1527</v>
      </c>
    </row>
    <row r="34" spans="2:5" s="109" customFormat="1" ht="13.5">
      <c r="B34" s="185" t="s">
        <v>16</v>
      </c>
      <c r="C34" s="49"/>
      <c r="D34" s="184">
        <v>38300</v>
      </c>
      <c r="E34" s="184">
        <v>24119</v>
      </c>
    </row>
    <row r="35" spans="2:5" s="109" customFormat="1" ht="13.5">
      <c r="B35" s="185" t="s">
        <v>17</v>
      </c>
      <c r="C35" s="49"/>
      <c r="D35" s="184">
        <v>4900</v>
      </c>
      <c r="E35" s="184">
        <v>3675</v>
      </c>
    </row>
    <row r="36" spans="2:5" s="109" customFormat="1" ht="14.25" thickBot="1">
      <c r="B36" s="185" t="s">
        <v>103</v>
      </c>
      <c r="C36" s="48"/>
      <c r="D36" s="184">
        <v>81284</v>
      </c>
      <c r="E36" s="184">
        <v>83390</v>
      </c>
    </row>
    <row r="37" spans="2:5" s="176" customFormat="1" ht="14.25" thickBot="1">
      <c r="B37" s="53" t="s">
        <v>18</v>
      </c>
      <c r="C37" s="52" t="s">
        <v>11</v>
      </c>
      <c r="D37" s="69">
        <f>D38+D39+D40</f>
        <v>105500</v>
      </c>
      <c r="E37" s="69">
        <f>E38+E39+E40</f>
        <v>60515</v>
      </c>
    </row>
    <row r="38" spans="2:5" s="109" customFormat="1" ht="13.5">
      <c r="B38" s="183" t="s">
        <v>276</v>
      </c>
      <c r="C38" s="50"/>
      <c r="D38" s="186">
        <v>3200</v>
      </c>
      <c r="E38" s="186">
        <v>4363</v>
      </c>
    </row>
    <row r="39" spans="2:5" s="109" customFormat="1" ht="13.5">
      <c r="B39" s="185" t="s">
        <v>19</v>
      </c>
      <c r="C39" s="49"/>
      <c r="D39" s="184">
        <v>84300</v>
      </c>
      <c r="E39" s="184">
        <v>51282</v>
      </c>
    </row>
    <row r="40" spans="2:5" s="109" customFormat="1" ht="14.25" thickBot="1">
      <c r="B40" s="185" t="s">
        <v>20</v>
      </c>
      <c r="C40" s="48"/>
      <c r="D40" s="187">
        <v>18000</v>
      </c>
      <c r="E40" s="187">
        <v>4870</v>
      </c>
    </row>
    <row r="41" spans="2:5" s="176" customFormat="1" ht="14.25" thickBot="1">
      <c r="B41" s="53" t="s">
        <v>6</v>
      </c>
      <c r="C41" s="52" t="s">
        <v>11</v>
      </c>
      <c r="D41" s="177">
        <f>D42+D43+D44+D45+D46</f>
        <v>247613</v>
      </c>
      <c r="E41" s="177">
        <f>E42+E43+E44+E45+E46</f>
        <v>81446</v>
      </c>
    </row>
    <row r="42" spans="2:5" s="109" customFormat="1" ht="13.5">
      <c r="B42" s="183" t="s">
        <v>7</v>
      </c>
      <c r="C42" s="50"/>
      <c r="D42" s="184">
        <v>115175</v>
      </c>
      <c r="E42" s="184">
        <v>6349</v>
      </c>
    </row>
    <row r="43" spans="2:5" s="109" customFormat="1" ht="13.5">
      <c r="B43" s="185" t="s">
        <v>106</v>
      </c>
      <c r="C43" s="49"/>
      <c r="D43" s="184">
        <v>37719</v>
      </c>
      <c r="E43" s="184">
        <v>24314</v>
      </c>
    </row>
    <row r="44" spans="2:5" s="109" customFormat="1" ht="13.5">
      <c r="B44" s="185" t="s">
        <v>8</v>
      </c>
      <c r="C44" s="49"/>
      <c r="D44" s="184">
        <v>5515</v>
      </c>
      <c r="E44" s="184">
        <v>429</v>
      </c>
    </row>
    <row r="45" spans="2:5" s="109" customFormat="1" ht="13.5">
      <c r="B45" s="185" t="s">
        <v>30</v>
      </c>
      <c r="C45" s="49"/>
      <c r="D45" s="184">
        <v>2000</v>
      </c>
      <c r="E45" s="184"/>
    </row>
    <row r="46" spans="2:5" s="109" customFormat="1" ht="14.25" thickBot="1">
      <c r="B46" s="188" t="s">
        <v>107</v>
      </c>
      <c r="C46" s="48"/>
      <c r="D46" s="181">
        <v>87204</v>
      </c>
      <c r="E46" s="181">
        <v>50354</v>
      </c>
    </row>
    <row r="47" spans="2:5" s="176" customFormat="1" ht="14.25" thickBot="1">
      <c r="B47" s="53" t="s">
        <v>10</v>
      </c>
      <c r="C47" s="52" t="s">
        <v>11</v>
      </c>
      <c r="D47" s="189">
        <f>D48</f>
        <v>20947</v>
      </c>
      <c r="E47" s="189">
        <f>E48</f>
        <v>8716</v>
      </c>
    </row>
    <row r="48" spans="2:5" s="109" customFormat="1" ht="14.25" thickBot="1">
      <c r="B48" s="183" t="s">
        <v>9</v>
      </c>
      <c r="C48" s="51"/>
      <c r="D48" s="179">
        <v>20947</v>
      </c>
      <c r="E48" s="179">
        <v>8716</v>
      </c>
    </row>
    <row r="49" spans="2:5" s="176" customFormat="1" ht="15.75" thickBot="1">
      <c r="B49" s="190" t="s">
        <v>29</v>
      </c>
      <c r="C49" s="52" t="s">
        <v>11</v>
      </c>
      <c r="D49" s="177">
        <f>D11+D15+D20+D24+D27+D32+D37+D41+D47</f>
        <v>2943260</v>
      </c>
      <c r="E49" s="177">
        <f>E11+E15+E20+E24+E27+E32+E37+E41+E47</f>
        <v>1878218</v>
      </c>
    </row>
    <row r="50" spans="2:5" ht="15">
      <c r="B50" s="191"/>
      <c r="C50" s="192"/>
      <c r="D50" s="193"/>
      <c r="E50" s="193"/>
    </row>
    <row r="51" spans="1:2" ht="13.5">
      <c r="A51" s="161" t="s">
        <v>137</v>
      </c>
      <c r="B51" s="161" t="s">
        <v>297</v>
      </c>
    </row>
    <row r="52" spans="1:2" ht="13.5">
      <c r="A52" s="161" t="s">
        <v>138</v>
      </c>
      <c r="B52" s="161" t="s">
        <v>304</v>
      </c>
    </row>
    <row r="53" spans="2:5" s="194" customFormat="1" ht="12.75">
      <c r="B53" s="195"/>
      <c r="C53" s="192"/>
      <c r="D53" s="196"/>
      <c r="E53" s="196"/>
    </row>
    <row r="54" spans="2:5" s="194" customFormat="1" ht="12.75">
      <c r="B54" s="195"/>
      <c r="C54" s="192"/>
      <c r="D54" s="196"/>
      <c r="E54" s="196"/>
    </row>
    <row r="55" spans="2:5" s="194" customFormat="1" ht="12.75">
      <c r="B55" s="195"/>
      <c r="C55" s="192"/>
      <c r="D55" s="196"/>
      <c r="E55" s="196"/>
    </row>
    <row r="56" spans="2:5" s="194" customFormat="1" ht="12.75">
      <c r="B56" s="195"/>
      <c r="C56" s="192"/>
      <c r="D56" s="196"/>
      <c r="E56" s="196"/>
    </row>
    <row r="57" spans="2:5" s="194" customFormat="1" ht="12.75">
      <c r="B57" s="195"/>
      <c r="C57" s="192"/>
      <c r="D57" s="196"/>
      <c r="E57" s="196"/>
    </row>
    <row r="58" spans="2:5" s="194" customFormat="1" ht="12.75">
      <c r="B58" s="195"/>
      <c r="C58" s="192"/>
      <c r="D58" s="196"/>
      <c r="E58" s="196"/>
    </row>
    <row r="59" spans="2:5" s="194" customFormat="1" ht="12.75">
      <c r="B59" s="197"/>
      <c r="C59" s="198"/>
      <c r="D59" s="196"/>
      <c r="E59" s="196"/>
    </row>
    <row r="60" spans="2:5" s="194" customFormat="1" ht="12.75">
      <c r="B60" s="197"/>
      <c r="C60" s="198"/>
      <c r="D60" s="196"/>
      <c r="E60" s="196"/>
    </row>
    <row r="61" spans="2:5" s="194" customFormat="1" ht="12.75">
      <c r="B61" s="195"/>
      <c r="C61" s="192"/>
      <c r="D61" s="196"/>
      <c r="E61" s="196"/>
    </row>
    <row r="62" spans="2:5" s="199" customFormat="1" ht="12.75">
      <c r="B62" s="197"/>
      <c r="C62" s="198"/>
      <c r="D62" s="196"/>
      <c r="E62" s="196"/>
    </row>
    <row r="63" spans="2:5" s="194" customFormat="1" ht="12.75">
      <c r="B63" s="200"/>
      <c r="C63" s="198"/>
      <c r="D63" s="196"/>
      <c r="E63" s="196"/>
    </row>
    <row r="64" spans="2:5" s="194" customFormat="1" ht="12.75">
      <c r="B64" s="201"/>
      <c r="D64" s="202"/>
      <c r="E64" s="202"/>
    </row>
    <row r="65" spans="2:5" s="194" customFormat="1" ht="12.75">
      <c r="B65" s="201"/>
      <c r="D65" s="202"/>
      <c r="E65" s="202"/>
    </row>
    <row r="70" spans="4:5" ht="12.75">
      <c r="D70" s="162"/>
      <c r="E70" s="162"/>
    </row>
    <row r="71" ht="12.75">
      <c r="B71" s="159"/>
    </row>
  </sheetData>
  <sheetProtection password="B55E" sheet="1" objects="1" scenarios="1" selectLockedCells="1" selectUnlockedCells="1"/>
  <mergeCells count="6">
    <mergeCell ref="D7:D8"/>
    <mergeCell ref="C1:E1"/>
    <mergeCell ref="B3:D3"/>
    <mergeCell ref="B4:D4"/>
    <mergeCell ref="E7:E8"/>
    <mergeCell ref="B5:E5"/>
  </mergeCells>
  <printOptions/>
  <pageMargins left="0.18" right="0.21" top="0.18" bottom="0.81" header="0" footer="0.21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S60"/>
  <sheetViews>
    <sheetView tabSelected="1" workbookViewId="0" topLeftCell="A1">
      <pane ySplit="5" topLeftCell="BM45" activePane="bottomLeft" state="frozen"/>
      <selection pane="topLeft" activeCell="L15" sqref="L15"/>
      <selection pane="bottomLeft" activeCell="L15" sqref="L15"/>
    </sheetView>
  </sheetViews>
  <sheetFormatPr defaultColWidth="9.140625" defaultRowHeight="12.75"/>
  <cols>
    <col min="1" max="1" width="9.7109375" style="6" customWidth="1"/>
    <col min="2" max="2" width="65.28125" style="6" customWidth="1"/>
    <col min="3" max="4" width="12.140625" style="6" bestFit="1" customWidth="1"/>
    <col min="5" max="16384" width="9.140625" style="6" customWidth="1"/>
  </cols>
  <sheetData>
    <row r="1" spans="1:4" s="7" customFormat="1" ht="12.75">
      <c r="A1" s="3"/>
      <c r="B1" s="3"/>
      <c r="C1" s="94" t="s">
        <v>139</v>
      </c>
      <c r="D1" s="95"/>
    </row>
    <row r="2" spans="3:4" s="7" customFormat="1" ht="12.75">
      <c r="C2" s="33"/>
      <c r="D2" s="33"/>
    </row>
    <row r="3" spans="2:4" s="7" customFormat="1" ht="22.5">
      <c r="B3" s="70" t="s">
        <v>182</v>
      </c>
      <c r="C3" s="81"/>
      <c r="D3" s="81"/>
    </row>
    <row r="4" spans="1:4" s="7" customFormat="1" ht="22.5">
      <c r="A4" s="4"/>
      <c r="B4" s="70" t="s">
        <v>136</v>
      </c>
      <c r="C4" s="81"/>
      <c r="D4" s="81"/>
    </row>
    <row r="5" spans="1:4" s="7" customFormat="1" ht="22.5">
      <c r="A5" s="4"/>
      <c r="B5" s="82" t="s">
        <v>286</v>
      </c>
      <c r="C5" s="83"/>
      <c r="D5" s="83"/>
    </row>
    <row r="6" spans="1:4" ht="13.5" thickBot="1">
      <c r="A6" s="7"/>
      <c r="B6" s="7"/>
      <c r="C6" s="7"/>
      <c r="D6" s="7"/>
    </row>
    <row r="7" spans="1:201" s="37" customFormat="1" ht="28.5" customHeight="1">
      <c r="A7" s="27" t="s">
        <v>111</v>
      </c>
      <c r="B7" s="31" t="s">
        <v>28</v>
      </c>
      <c r="C7" s="31" t="s">
        <v>301</v>
      </c>
      <c r="D7" s="62" t="s">
        <v>183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</row>
    <row r="8" spans="1:201" s="37" customFormat="1" ht="13.5" thickBot="1">
      <c r="A8" s="28" t="s">
        <v>112</v>
      </c>
      <c r="B8" s="32" t="s">
        <v>110</v>
      </c>
      <c r="C8" s="34"/>
      <c r="D8" s="34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</row>
    <row r="9" spans="1:201" s="37" customFormat="1" ht="13.5" thickBot="1">
      <c r="A9" s="10"/>
      <c r="B9" s="36">
        <v>1</v>
      </c>
      <c r="C9" s="11">
        <v>2</v>
      </c>
      <c r="D9" s="11">
        <v>2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</row>
    <row r="10" spans="1:201" s="5" customFormat="1" ht="13.5" thickBot="1">
      <c r="A10" s="90" t="s">
        <v>113</v>
      </c>
      <c r="B10" s="89"/>
      <c r="C10" s="12">
        <f>C11+C12</f>
        <v>1139957</v>
      </c>
      <c r="D10" s="12">
        <f>D11+D12</f>
        <v>735195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</row>
    <row r="11" spans="1:201" s="37" customFormat="1" ht="12.75">
      <c r="A11" s="38">
        <v>101</v>
      </c>
      <c r="B11" s="14" t="s">
        <v>142</v>
      </c>
      <c r="C11" s="15">
        <v>1114787</v>
      </c>
      <c r="D11" s="15">
        <v>719803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</row>
    <row r="12" spans="1:201" s="37" customFormat="1" ht="13.5" thickBot="1">
      <c r="A12" s="38">
        <v>102</v>
      </c>
      <c r="B12" s="14" t="s">
        <v>143</v>
      </c>
      <c r="C12" s="15">
        <v>25170</v>
      </c>
      <c r="D12" s="15">
        <v>15392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</row>
    <row r="13" spans="1:201" s="5" customFormat="1" ht="13.5" thickBot="1">
      <c r="A13" s="91" t="s">
        <v>114</v>
      </c>
      <c r="B13" s="92"/>
      <c r="C13" s="17">
        <f>C14+C15+C16+C17+C18</f>
        <v>373272</v>
      </c>
      <c r="D13" s="17">
        <f>D14+D15+D16+D17+D18</f>
        <v>265108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</row>
    <row r="14" spans="1:201" s="37" customFormat="1" ht="12.75">
      <c r="A14" s="38">
        <v>201</v>
      </c>
      <c r="B14" s="14" t="s">
        <v>144</v>
      </c>
      <c r="C14" s="15">
        <v>202265</v>
      </c>
      <c r="D14" s="15">
        <v>174220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</row>
    <row r="15" spans="1:201" s="37" customFormat="1" ht="12.75">
      <c r="A15" s="38">
        <v>202</v>
      </c>
      <c r="B15" s="18" t="s">
        <v>145</v>
      </c>
      <c r="C15" s="15">
        <v>38480</v>
      </c>
      <c r="D15" s="15">
        <v>23804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</row>
    <row r="16" spans="1:201" s="37" customFormat="1" ht="26.25">
      <c r="A16" s="38">
        <v>205</v>
      </c>
      <c r="B16" s="18" t="s">
        <v>146</v>
      </c>
      <c r="C16" s="15">
        <v>53838</v>
      </c>
      <c r="D16" s="15">
        <v>20848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</row>
    <row r="17" spans="1:201" s="37" customFormat="1" ht="12.75">
      <c r="A17" s="38">
        <v>208</v>
      </c>
      <c r="B17" s="14" t="s">
        <v>147</v>
      </c>
      <c r="C17" s="15">
        <v>26031</v>
      </c>
      <c r="D17" s="15">
        <v>14690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</row>
    <row r="18" spans="1:201" s="37" customFormat="1" ht="13.5" thickBot="1">
      <c r="A18" s="38">
        <v>209</v>
      </c>
      <c r="B18" s="18" t="s">
        <v>148</v>
      </c>
      <c r="C18" s="15">
        <v>52658</v>
      </c>
      <c r="D18" s="15">
        <v>31546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</row>
    <row r="19" spans="1:201" s="5" customFormat="1" ht="13.5" thickBot="1">
      <c r="A19" s="91" t="s">
        <v>115</v>
      </c>
      <c r="B19" s="93"/>
      <c r="C19" s="17">
        <f>C20+C21+C22+C23</f>
        <v>292877</v>
      </c>
      <c r="D19" s="17">
        <f>D20+D21+D22+D23</f>
        <v>184947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</row>
    <row r="20" spans="1:201" s="37" customFormat="1" ht="26.25">
      <c r="A20" s="39">
        <v>551</v>
      </c>
      <c r="B20" s="19" t="s">
        <v>149</v>
      </c>
      <c r="C20" s="15">
        <v>169274</v>
      </c>
      <c r="D20" s="15">
        <v>104833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</row>
    <row r="21" spans="1:201" s="37" customFormat="1" ht="12.75">
      <c r="A21" s="39">
        <v>552</v>
      </c>
      <c r="B21" s="19" t="s">
        <v>150</v>
      </c>
      <c r="C21" s="15">
        <v>23097</v>
      </c>
      <c r="D21" s="15">
        <v>12550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</row>
    <row r="22" spans="1:201" s="37" customFormat="1" ht="12.75">
      <c r="A22" s="39">
        <v>560</v>
      </c>
      <c r="B22" s="19" t="s">
        <v>151</v>
      </c>
      <c r="C22" s="15">
        <v>69760</v>
      </c>
      <c r="D22" s="15">
        <v>47419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</row>
    <row r="23" spans="1:201" s="37" customFormat="1" ht="13.5" thickBot="1">
      <c r="A23" s="39">
        <v>580</v>
      </c>
      <c r="B23" s="19" t="s">
        <v>152</v>
      </c>
      <c r="C23" s="15">
        <v>30746</v>
      </c>
      <c r="D23" s="15">
        <v>20145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</row>
    <row r="24" spans="1:201" s="5" customFormat="1" ht="13.5" thickBot="1">
      <c r="A24" s="91" t="s">
        <v>116</v>
      </c>
      <c r="B24" s="92"/>
      <c r="C24" s="17">
        <f>C25+C26+C27+C29+C30+C31+C32+C33+C34+C36+C37+C38+C28</f>
        <v>800124</v>
      </c>
      <c r="D24" s="17">
        <f>D25+D26+D27+D29+D30+D31+D32+D33+D34+D36+D37+D38+D28+D35+D39</f>
        <v>578551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</row>
    <row r="25" spans="1:201" s="37" customFormat="1" ht="12.75">
      <c r="A25" s="40">
        <v>1011</v>
      </c>
      <c r="B25" s="29" t="s">
        <v>117</v>
      </c>
      <c r="C25" s="16">
        <v>155057</v>
      </c>
      <c r="D25" s="16">
        <v>85691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</row>
    <row r="26" spans="1:201" s="37" customFormat="1" ht="12.75">
      <c r="A26" s="38">
        <v>1012</v>
      </c>
      <c r="B26" s="18" t="s">
        <v>118</v>
      </c>
      <c r="C26" s="16">
        <v>776</v>
      </c>
      <c r="D26" s="16">
        <v>193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</row>
    <row r="27" spans="1:201" s="37" customFormat="1" ht="12.75">
      <c r="A27" s="38">
        <v>1013</v>
      </c>
      <c r="B27" s="18" t="s">
        <v>119</v>
      </c>
      <c r="C27" s="16">
        <v>11000</v>
      </c>
      <c r="D27" s="16">
        <v>28470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</row>
    <row r="28" spans="1:201" s="37" customFormat="1" ht="12.75">
      <c r="A28" s="38">
        <v>1014</v>
      </c>
      <c r="B28" s="18" t="s">
        <v>253</v>
      </c>
      <c r="C28" s="16">
        <v>25942</v>
      </c>
      <c r="D28" s="16">
        <v>29902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</row>
    <row r="29" spans="1:201" s="37" customFormat="1" ht="12.75">
      <c r="A29" s="38">
        <v>1015</v>
      </c>
      <c r="B29" s="18" t="s">
        <v>120</v>
      </c>
      <c r="C29" s="16">
        <v>83300</v>
      </c>
      <c r="D29" s="68">
        <v>65194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</row>
    <row r="30" spans="1:201" s="37" customFormat="1" ht="12.75">
      <c r="A30" s="38">
        <v>1016</v>
      </c>
      <c r="B30" s="18" t="s">
        <v>121</v>
      </c>
      <c r="C30" s="16">
        <v>270152</v>
      </c>
      <c r="D30" s="16">
        <v>173834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</row>
    <row r="31" spans="1:201" s="37" customFormat="1" ht="12.75">
      <c r="A31" s="38">
        <v>1020</v>
      </c>
      <c r="B31" s="14" t="s">
        <v>153</v>
      </c>
      <c r="C31" s="16">
        <v>127734</v>
      </c>
      <c r="D31" s="16">
        <v>102158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</row>
    <row r="32" spans="1:201" s="37" customFormat="1" ht="12.75">
      <c r="A32" s="38">
        <v>1030</v>
      </c>
      <c r="B32" s="18" t="s">
        <v>122</v>
      </c>
      <c r="C32" s="16">
        <v>105614</v>
      </c>
      <c r="D32" s="16">
        <v>63951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</row>
    <row r="33" spans="1:201" s="37" customFormat="1" ht="12.75">
      <c r="A33" s="38">
        <v>1051</v>
      </c>
      <c r="B33" s="18" t="s">
        <v>154</v>
      </c>
      <c r="C33" s="16">
        <v>6570</v>
      </c>
      <c r="D33" s="16">
        <v>7600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</row>
    <row r="34" spans="1:201" s="37" customFormat="1" ht="12.75">
      <c r="A34" s="38">
        <v>1062</v>
      </c>
      <c r="B34" s="14" t="s">
        <v>155</v>
      </c>
      <c r="C34" s="16">
        <v>6815</v>
      </c>
      <c r="D34" s="16">
        <v>2199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</row>
    <row r="35" spans="1:201" s="37" customFormat="1" ht="12.75">
      <c r="A35" s="38">
        <v>1063</v>
      </c>
      <c r="B35" s="14" t="s">
        <v>260</v>
      </c>
      <c r="C35" s="16"/>
      <c r="D35" s="16">
        <v>889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</row>
    <row r="36" spans="1:201" s="37" customFormat="1" ht="12.75">
      <c r="A36" s="38">
        <v>1092</v>
      </c>
      <c r="B36" s="18" t="s">
        <v>123</v>
      </c>
      <c r="C36" s="16">
        <v>200</v>
      </c>
      <c r="D36" s="16">
        <v>3423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</row>
    <row r="37" spans="1:201" s="37" customFormat="1" ht="13.5" thickBot="1">
      <c r="A37" s="41">
        <v>1098</v>
      </c>
      <c r="B37" s="30" t="s">
        <v>124</v>
      </c>
      <c r="C37" s="16">
        <v>5386</v>
      </c>
      <c r="D37" s="16">
        <v>11000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</row>
    <row r="38" spans="1:201" s="37" customFormat="1" ht="13.5" thickBot="1">
      <c r="A38" s="63" t="s">
        <v>252</v>
      </c>
      <c r="B38" s="30" t="s">
        <v>200</v>
      </c>
      <c r="C38" s="16">
        <v>1578</v>
      </c>
      <c r="D38" s="16">
        <v>4008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</row>
    <row r="39" spans="1:201" s="37" customFormat="1" ht="13.5" thickBot="1">
      <c r="A39" s="63" t="s">
        <v>267</v>
      </c>
      <c r="B39" s="30" t="s">
        <v>268</v>
      </c>
      <c r="C39" s="16"/>
      <c r="D39" s="16">
        <v>39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</row>
    <row r="40" spans="1:201" s="5" customFormat="1" ht="13.5" thickBot="1">
      <c r="A40" s="86" t="s">
        <v>125</v>
      </c>
      <c r="B40" s="87"/>
      <c r="C40" s="17">
        <f>C41</f>
        <v>20947</v>
      </c>
      <c r="D40" s="17">
        <f>D41</f>
        <v>8716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</row>
    <row r="41" spans="1:201" s="37" customFormat="1" ht="13.5" thickBot="1">
      <c r="A41" s="38">
        <v>2224</v>
      </c>
      <c r="B41" s="14" t="s">
        <v>156</v>
      </c>
      <c r="C41" s="15">
        <v>20947</v>
      </c>
      <c r="D41" s="15">
        <v>8716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</row>
    <row r="42" spans="1:201" s="5" customFormat="1" ht="13.5" thickBot="1">
      <c r="A42" s="86" t="s">
        <v>126</v>
      </c>
      <c r="B42" s="87"/>
      <c r="C42" s="17">
        <v>6873</v>
      </c>
      <c r="D42" s="17">
        <v>3595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</row>
    <row r="43" spans="1:201" s="5" customFormat="1" ht="13.5" thickBot="1">
      <c r="A43" s="86" t="s">
        <v>127</v>
      </c>
      <c r="B43" s="87"/>
      <c r="C43" s="17">
        <f>C44+C45</f>
        <v>16883</v>
      </c>
      <c r="D43" s="17">
        <f>D44+D45</f>
        <v>11592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</row>
    <row r="44" spans="1:201" s="37" customFormat="1" ht="12.75">
      <c r="A44" s="38">
        <v>4214</v>
      </c>
      <c r="B44" s="14" t="s">
        <v>161</v>
      </c>
      <c r="C44" s="15">
        <v>11000</v>
      </c>
      <c r="D44" s="15">
        <v>7270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</row>
    <row r="45" spans="1:201" s="37" customFormat="1" ht="13.5" thickBot="1">
      <c r="A45" s="64" t="s">
        <v>201</v>
      </c>
      <c r="B45" s="14" t="s">
        <v>202</v>
      </c>
      <c r="C45" s="15">
        <v>5883</v>
      </c>
      <c r="D45" s="15">
        <v>4322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</row>
    <row r="46" spans="1:201" s="5" customFormat="1" ht="13.5" thickBot="1">
      <c r="A46" s="86" t="s">
        <v>128</v>
      </c>
      <c r="B46" s="87"/>
      <c r="C46" s="17">
        <v>84300</v>
      </c>
      <c r="D46" s="17">
        <v>51282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</row>
    <row r="47" spans="1:201" s="5" customFormat="1" ht="13.5" thickBot="1">
      <c r="A47" s="88" t="s">
        <v>129</v>
      </c>
      <c r="B47" s="89"/>
      <c r="C47" s="17">
        <v>1200</v>
      </c>
      <c r="D47" s="17">
        <v>1628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</row>
    <row r="48" spans="1:201" s="5" customFormat="1" ht="13.5" thickBot="1">
      <c r="A48" s="84" t="s">
        <v>130</v>
      </c>
      <c r="B48" s="85"/>
      <c r="C48" s="17">
        <v>115987</v>
      </c>
      <c r="D48" s="17">
        <v>22068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</row>
    <row r="49" spans="1:201" s="5" customFormat="1" ht="13.5" thickBot="1">
      <c r="A49" s="84" t="s">
        <v>131</v>
      </c>
      <c r="B49" s="85"/>
      <c r="C49" s="17">
        <f>C50+C51+C52</f>
        <v>29750</v>
      </c>
      <c r="D49" s="17">
        <f>D50+D51+D52</f>
        <v>15536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</row>
    <row r="50" spans="1:201" s="37" customFormat="1" ht="12.75">
      <c r="A50" s="42">
        <v>5201</v>
      </c>
      <c r="B50" s="20" t="s">
        <v>157</v>
      </c>
      <c r="C50" s="15">
        <v>1300</v>
      </c>
      <c r="D50" s="15">
        <v>2649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</row>
    <row r="51" spans="1:201" s="37" customFormat="1" ht="12.75">
      <c r="A51" s="43">
        <v>5203</v>
      </c>
      <c r="B51" s="21" t="s">
        <v>158</v>
      </c>
      <c r="C51" s="15">
        <v>23000</v>
      </c>
      <c r="D51" s="15">
        <v>11495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</row>
    <row r="52" spans="1:201" s="37" customFormat="1" ht="13.5" thickBot="1">
      <c r="A52" s="43">
        <v>5205</v>
      </c>
      <c r="B52" s="21" t="s">
        <v>159</v>
      </c>
      <c r="C52" s="15">
        <v>5450</v>
      </c>
      <c r="D52" s="15">
        <v>1392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</row>
    <row r="53" spans="1:201" s="5" customFormat="1" ht="13.5" thickBot="1">
      <c r="A53" s="84" t="s">
        <v>132</v>
      </c>
      <c r="B53" s="85"/>
      <c r="C53" s="17">
        <f>C54</f>
        <v>24000</v>
      </c>
      <c r="D53" s="17">
        <f>D54</f>
        <v>0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</row>
    <row r="54" spans="1:201" s="37" customFormat="1" ht="13.5" thickBot="1">
      <c r="A54" s="43">
        <v>5309</v>
      </c>
      <c r="B54" s="21" t="s">
        <v>160</v>
      </c>
      <c r="C54" s="15">
        <v>24000</v>
      </c>
      <c r="D54" s="15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</row>
    <row r="55" spans="1:201" s="5" customFormat="1" ht="13.5" thickBot="1">
      <c r="A55" s="84" t="s">
        <v>133</v>
      </c>
      <c r="B55" s="85"/>
      <c r="C55" s="17">
        <v>10000</v>
      </c>
      <c r="D55" s="17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</row>
    <row r="56" spans="1:201" s="5" customFormat="1" ht="13.5" thickBot="1">
      <c r="A56" s="86" t="s">
        <v>134</v>
      </c>
      <c r="B56" s="87"/>
      <c r="C56" s="17">
        <v>27090</v>
      </c>
      <c r="D56" s="17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</row>
    <row r="57" spans="1:201" s="37" customFormat="1" ht="13.5" thickBot="1">
      <c r="A57" s="44"/>
      <c r="B57" s="35" t="s">
        <v>141</v>
      </c>
      <c r="C57" s="26">
        <f>C10+C13+C19+C24+C40+C42+C43+C46+C47+C48+C49+C53+C55+C56</f>
        <v>2943260</v>
      </c>
      <c r="D57" s="26">
        <f>D10+D13+D19+D24+D40+D42+D43+D46+D47+D48+D49+D53+D55+D56</f>
        <v>1878218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</row>
    <row r="58" spans="1:201" s="37" customFormat="1" ht="12.75">
      <c r="A58" s="24"/>
      <c r="B58" s="25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</row>
    <row r="59" spans="1:2" ht="12.75">
      <c r="A59" s="2" t="s">
        <v>137</v>
      </c>
      <c r="B59" s="2" t="s">
        <v>306</v>
      </c>
    </row>
    <row r="60" spans="1:2" ht="12.75">
      <c r="A60" s="2" t="s">
        <v>138</v>
      </c>
      <c r="B60" s="2" t="s">
        <v>162</v>
      </c>
    </row>
  </sheetData>
  <sheetProtection password="B55E" sheet="1" objects="1" scenarios="1" selectLockedCells="1" selectUnlockedCells="1"/>
  <mergeCells count="18">
    <mergeCell ref="C1:D1"/>
    <mergeCell ref="B3:D3"/>
    <mergeCell ref="B4:D4"/>
    <mergeCell ref="B5:D5"/>
    <mergeCell ref="A10:B10"/>
    <mergeCell ref="A13:B13"/>
    <mergeCell ref="A19:B19"/>
    <mergeCell ref="A24:B24"/>
    <mergeCell ref="A40:B40"/>
    <mergeCell ref="A42:B42"/>
    <mergeCell ref="A43:B43"/>
    <mergeCell ref="A46:B46"/>
    <mergeCell ref="A55:B55"/>
    <mergeCell ref="A56:B56"/>
    <mergeCell ref="A47:B47"/>
    <mergeCell ref="A48:B48"/>
    <mergeCell ref="A49:B49"/>
    <mergeCell ref="A53:B53"/>
  </mergeCells>
  <printOptions/>
  <pageMargins left="0.18" right="0.75" top="0.15" bottom="0.22" header="0.34" footer="0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 topLeftCell="A1">
      <pane ySplit="3" topLeftCell="BM45" activePane="bottomLeft" state="frozen"/>
      <selection pane="topLeft" activeCell="L15" sqref="L15"/>
      <selection pane="bottomLeft" activeCell="L15" sqref="L15"/>
    </sheetView>
  </sheetViews>
  <sheetFormatPr defaultColWidth="9.140625" defaultRowHeight="12.75"/>
  <cols>
    <col min="1" max="1" width="49.57421875" style="160" bestFit="1" customWidth="1"/>
    <col min="2" max="2" width="9.140625" style="160" customWidth="1"/>
    <col min="3" max="3" width="9.57421875" style="160" bestFit="1" customWidth="1"/>
    <col min="4" max="4" width="7.00390625" style="219" bestFit="1" customWidth="1"/>
    <col min="5" max="5" width="8.00390625" style="219" bestFit="1" customWidth="1"/>
    <col min="6" max="6" width="5.7109375" style="160" bestFit="1" customWidth="1"/>
    <col min="7" max="16384" width="9.140625" style="160" customWidth="1"/>
  </cols>
  <sheetData>
    <row r="1" spans="4:6" ht="12.75">
      <c r="D1" s="96" t="s">
        <v>181</v>
      </c>
      <c r="E1" s="97"/>
      <c r="F1" s="97"/>
    </row>
    <row r="2" spans="1:6" ht="22.5">
      <c r="A2" s="78" t="s">
        <v>243</v>
      </c>
      <c r="B2" s="215"/>
      <c r="C2" s="215"/>
      <c r="D2" s="215"/>
      <c r="E2" s="215"/>
      <c r="F2" s="215"/>
    </row>
    <row r="3" spans="1:6" ht="20.25">
      <c r="A3" s="216" t="s">
        <v>285</v>
      </c>
      <c r="B3" s="217"/>
      <c r="C3" s="217"/>
      <c r="D3" s="217"/>
      <c r="E3" s="217"/>
      <c r="F3" s="217"/>
    </row>
    <row r="5" spans="1:3" ht="12.75">
      <c r="A5" s="218" t="s">
        <v>203</v>
      </c>
      <c r="B5" s="146"/>
      <c r="C5" s="145"/>
    </row>
    <row r="6" spans="1:3" ht="12.75">
      <c r="A6" s="220" t="s">
        <v>204</v>
      </c>
      <c r="B6" s="221" t="s">
        <v>205</v>
      </c>
      <c r="C6" s="222">
        <v>237</v>
      </c>
    </row>
    <row r="7" spans="1:5" s="226" customFormat="1" ht="12" customHeight="1">
      <c r="A7" s="218" t="s">
        <v>206</v>
      </c>
      <c r="B7" s="223"/>
      <c r="C7" s="224"/>
      <c r="D7" s="225"/>
      <c r="E7" s="225"/>
    </row>
    <row r="8" spans="1:5" s="226" customFormat="1" ht="12" customHeight="1">
      <c r="A8" s="227" t="s">
        <v>207</v>
      </c>
      <c r="B8" s="223">
        <v>6300</v>
      </c>
      <c r="C8" s="224">
        <v>399033</v>
      </c>
      <c r="D8" s="225"/>
      <c r="E8" s="225"/>
    </row>
    <row r="9" spans="1:5" s="226" customFormat="1" ht="12" customHeight="1">
      <c r="A9" s="228" t="s">
        <v>208</v>
      </c>
      <c r="B9" s="223"/>
      <c r="C9" s="222">
        <v>399033</v>
      </c>
      <c r="D9" s="229"/>
      <c r="E9" s="229"/>
    </row>
    <row r="10" spans="1:5" s="226" customFormat="1" ht="11.25" customHeight="1">
      <c r="A10" s="218" t="s">
        <v>209</v>
      </c>
      <c r="B10" s="223"/>
      <c r="C10" s="224"/>
      <c r="D10" s="225"/>
      <c r="E10" s="225"/>
    </row>
    <row r="11" spans="1:5" s="226" customFormat="1" ht="0.75" customHeight="1" hidden="1">
      <c r="A11" s="227" t="s">
        <v>210</v>
      </c>
      <c r="B11" s="223">
        <v>7400</v>
      </c>
      <c r="C11" s="224">
        <f>D11+E11</f>
        <v>0</v>
      </c>
      <c r="D11" s="225"/>
      <c r="E11" s="225"/>
    </row>
    <row r="12" spans="1:5" s="226" customFormat="1" ht="12" customHeight="1" hidden="1">
      <c r="A12" s="227" t="s">
        <v>211</v>
      </c>
      <c r="B12" s="223">
        <v>7411</v>
      </c>
      <c r="C12" s="224">
        <f>D12+E12</f>
        <v>0</v>
      </c>
      <c r="D12" s="225"/>
      <c r="E12" s="225"/>
    </row>
    <row r="13" spans="1:5" s="226" customFormat="1" ht="12" customHeight="1" hidden="1">
      <c r="A13" s="227" t="s">
        <v>212</v>
      </c>
      <c r="B13" s="223">
        <v>7412</v>
      </c>
      <c r="C13" s="224">
        <f>D13+E13</f>
        <v>0</v>
      </c>
      <c r="D13" s="225"/>
      <c r="E13" s="225"/>
    </row>
    <row r="14" spans="1:5" s="226" customFormat="1" ht="12" customHeight="1" hidden="1">
      <c r="A14" s="227" t="s">
        <v>213</v>
      </c>
      <c r="B14" s="223">
        <v>7500</v>
      </c>
      <c r="C14" s="224">
        <f>D14+E14</f>
        <v>0</v>
      </c>
      <c r="D14" s="225"/>
      <c r="E14" s="225"/>
    </row>
    <row r="15" spans="1:5" s="226" customFormat="1" ht="12" customHeight="1">
      <c r="A15" s="227" t="s">
        <v>214</v>
      </c>
      <c r="B15" s="223">
        <v>7600</v>
      </c>
      <c r="C15" s="224">
        <v>-7887</v>
      </c>
      <c r="D15" s="225"/>
      <c r="E15" s="225"/>
    </row>
    <row r="16" spans="1:5" s="226" customFormat="1" ht="14.25" customHeight="1">
      <c r="A16" s="230" t="s">
        <v>215</v>
      </c>
      <c r="B16" s="223"/>
      <c r="C16" s="222">
        <f>SUM(C11:C15)</f>
        <v>-7887</v>
      </c>
      <c r="D16" s="225"/>
      <c r="E16" s="229"/>
    </row>
    <row r="17" spans="1:5" s="226" customFormat="1" ht="12" customHeight="1">
      <c r="A17" s="227" t="s">
        <v>216</v>
      </c>
      <c r="B17" s="231" t="s">
        <v>217</v>
      </c>
      <c r="C17" s="222">
        <v>-4280</v>
      </c>
      <c r="D17" s="225"/>
      <c r="E17" s="229"/>
    </row>
    <row r="18" spans="1:5" s="226" customFormat="1" ht="12" customHeight="1">
      <c r="A18" s="232" t="s">
        <v>218</v>
      </c>
      <c r="B18" s="223"/>
      <c r="C18" s="233">
        <f>C9+C16+C17+C6</f>
        <v>387103</v>
      </c>
      <c r="D18" s="229"/>
      <c r="E18" s="229"/>
    </row>
    <row r="19" spans="1:5" s="226" customFormat="1" ht="14.25" customHeight="1">
      <c r="A19" s="227" t="s">
        <v>219</v>
      </c>
      <c r="B19" s="223">
        <v>9500</v>
      </c>
      <c r="C19" s="224">
        <f>C21+C20</f>
        <v>2502</v>
      </c>
      <c r="D19" s="229"/>
      <c r="E19" s="229"/>
    </row>
    <row r="20" spans="1:5" s="226" customFormat="1" ht="12" customHeight="1">
      <c r="A20" s="227" t="s">
        <v>220</v>
      </c>
      <c r="B20" s="223">
        <v>9501</v>
      </c>
      <c r="C20" s="224">
        <v>3464391</v>
      </c>
      <c r="D20" s="225"/>
      <c r="E20" s="225"/>
    </row>
    <row r="21" spans="1:5" s="226" customFormat="1" ht="12" customHeight="1" thickBot="1">
      <c r="A21" s="234" t="s">
        <v>221</v>
      </c>
      <c r="B21" s="235">
        <v>9507</v>
      </c>
      <c r="C21" s="236">
        <v>-3461889</v>
      </c>
      <c r="D21" s="225"/>
      <c r="E21" s="225"/>
    </row>
    <row r="22" spans="1:5" s="226" customFormat="1" ht="17.25" customHeight="1" thickBot="1">
      <c r="A22" s="237" t="s">
        <v>222</v>
      </c>
      <c r="B22" s="238"/>
      <c r="C22" s="239">
        <f>C18+C19</f>
        <v>389605</v>
      </c>
      <c r="D22" s="229"/>
      <c r="E22" s="229"/>
    </row>
    <row r="23" spans="1:5" s="226" customFormat="1" ht="17.25" customHeight="1" thickBot="1">
      <c r="A23" s="240"/>
      <c r="B23" s="241"/>
      <c r="C23" s="242"/>
      <c r="D23" s="229"/>
      <c r="E23" s="229"/>
    </row>
    <row r="24" spans="1:6" s="248" customFormat="1" ht="12.75" customHeight="1" thickBot="1">
      <c r="A24" s="243" t="s">
        <v>223</v>
      </c>
      <c r="B24" s="244"/>
      <c r="C24" s="245"/>
      <c r="D24" s="246"/>
      <c r="E24" s="246"/>
      <c r="F24" s="247"/>
    </row>
    <row r="25" spans="1:6" s="248" customFormat="1" ht="10.5" customHeight="1">
      <c r="A25" s="249" t="s">
        <v>224</v>
      </c>
      <c r="B25" s="250" t="s">
        <v>225</v>
      </c>
      <c r="C25" s="251">
        <f>C26+C27+C28+C29</f>
        <v>50394</v>
      </c>
      <c r="D25" s="252"/>
      <c r="E25" s="252"/>
      <c r="F25" s="252"/>
    </row>
    <row r="26" spans="1:6" s="248" customFormat="1" ht="10.5" customHeight="1">
      <c r="A26" s="253" t="s">
        <v>226</v>
      </c>
      <c r="B26" s="250" t="s">
        <v>227</v>
      </c>
      <c r="C26" s="254">
        <v>25444</v>
      </c>
      <c r="D26" s="255"/>
      <c r="E26" s="255"/>
      <c r="F26" s="163"/>
    </row>
    <row r="27" spans="1:6" s="248" customFormat="1" ht="10.5" customHeight="1">
      <c r="A27" s="253" t="s">
        <v>228</v>
      </c>
      <c r="B27" s="250" t="s">
        <v>229</v>
      </c>
      <c r="C27" s="254">
        <v>5511</v>
      </c>
      <c r="D27" s="255"/>
      <c r="E27" s="255"/>
      <c r="F27" s="163"/>
    </row>
    <row r="28" spans="1:6" s="248" customFormat="1" ht="10.5" customHeight="1">
      <c r="A28" s="253" t="s">
        <v>230</v>
      </c>
      <c r="B28" s="250" t="s">
        <v>231</v>
      </c>
      <c r="C28" s="254">
        <v>12227</v>
      </c>
      <c r="D28" s="255"/>
      <c r="E28" s="255"/>
      <c r="F28" s="256"/>
    </row>
    <row r="29" spans="1:6" s="248" customFormat="1" ht="10.5" customHeight="1">
      <c r="A29" s="253" t="s">
        <v>232</v>
      </c>
      <c r="B29" s="250" t="s">
        <v>233</v>
      </c>
      <c r="C29" s="257">
        <v>7212</v>
      </c>
      <c r="D29" s="258"/>
      <c r="E29" s="258"/>
      <c r="F29" s="259"/>
    </row>
    <row r="30" spans="1:6" s="248" customFormat="1" ht="10.5" customHeight="1">
      <c r="A30" s="260" t="s">
        <v>234</v>
      </c>
      <c r="B30" s="250" t="s">
        <v>225</v>
      </c>
      <c r="C30" s="261">
        <f>C31+C32+C33</f>
        <v>71703</v>
      </c>
      <c r="D30" s="262"/>
      <c r="E30" s="262"/>
      <c r="F30" s="263"/>
    </row>
    <row r="31" spans="1:6" s="248" customFormat="1" ht="10.5" customHeight="1">
      <c r="A31" s="253" t="s">
        <v>226</v>
      </c>
      <c r="B31" s="250" t="s">
        <v>227</v>
      </c>
      <c r="C31" s="257">
        <v>850</v>
      </c>
      <c r="D31" s="258"/>
      <c r="E31" s="258"/>
      <c r="F31" s="259"/>
    </row>
    <row r="32" spans="1:6" s="248" customFormat="1" ht="10.5" customHeight="1">
      <c r="A32" s="253" t="s">
        <v>235</v>
      </c>
      <c r="B32" s="250" t="s">
        <v>236</v>
      </c>
      <c r="C32" s="257">
        <v>60190</v>
      </c>
      <c r="D32" s="258"/>
      <c r="E32" s="258"/>
      <c r="F32" s="259"/>
    </row>
    <row r="33" spans="1:6" s="248" customFormat="1" ht="10.5" customHeight="1">
      <c r="A33" s="253" t="s">
        <v>228</v>
      </c>
      <c r="B33" s="250" t="s">
        <v>229</v>
      </c>
      <c r="C33" s="257">
        <v>10663</v>
      </c>
      <c r="D33" s="258"/>
      <c r="E33" s="258"/>
      <c r="F33" s="259"/>
    </row>
    <row r="34" spans="1:6" s="248" customFormat="1" ht="10.5" customHeight="1">
      <c r="A34" s="260" t="s">
        <v>237</v>
      </c>
      <c r="B34" s="250" t="s">
        <v>225</v>
      </c>
      <c r="C34" s="261">
        <f>C38+C39+C37+C36+C35</f>
        <v>267508</v>
      </c>
      <c r="D34" s="262"/>
      <c r="E34" s="262"/>
      <c r="F34" s="263"/>
    </row>
    <row r="35" spans="1:6" s="248" customFormat="1" ht="10.5" customHeight="1">
      <c r="A35" s="253" t="s">
        <v>226</v>
      </c>
      <c r="B35" s="250" t="s">
        <v>227</v>
      </c>
      <c r="C35" s="264">
        <v>3885</v>
      </c>
      <c r="D35" s="262"/>
      <c r="E35" s="262"/>
      <c r="F35" s="263"/>
    </row>
    <row r="36" spans="1:6" s="248" customFormat="1" ht="10.5" customHeight="1">
      <c r="A36" s="253" t="s">
        <v>235</v>
      </c>
      <c r="B36" s="250" t="s">
        <v>236</v>
      </c>
      <c r="C36" s="264">
        <v>9000</v>
      </c>
      <c r="D36" s="262"/>
      <c r="E36" s="262"/>
      <c r="F36" s="263"/>
    </row>
    <row r="37" spans="1:6" s="248" customFormat="1" ht="10.5" customHeight="1">
      <c r="A37" s="253" t="s">
        <v>228</v>
      </c>
      <c r="B37" s="250" t="s">
        <v>229</v>
      </c>
      <c r="C37" s="264">
        <v>703</v>
      </c>
      <c r="D37" s="262"/>
      <c r="E37" s="262"/>
      <c r="F37" s="263"/>
    </row>
    <row r="38" spans="1:6" s="248" customFormat="1" ht="10.5" customHeight="1">
      <c r="A38" s="253" t="s">
        <v>230</v>
      </c>
      <c r="B38" s="250" t="s">
        <v>231</v>
      </c>
      <c r="C38" s="257">
        <v>13908</v>
      </c>
      <c r="D38" s="258"/>
      <c r="E38" s="258"/>
      <c r="F38" s="259"/>
    </row>
    <row r="39" spans="1:6" s="248" customFormat="1" ht="10.5" customHeight="1" thickBot="1">
      <c r="A39" s="265" t="s">
        <v>238</v>
      </c>
      <c r="B39" s="266" t="s">
        <v>239</v>
      </c>
      <c r="C39" s="267">
        <v>240012</v>
      </c>
      <c r="D39" s="258"/>
      <c r="E39" s="258"/>
      <c r="F39" s="259"/>
    </row>
    <row r="40" spans="1:5" s="248" customFormat="1" ht="12.75" customHeight="1" thickBot="1">
      <c r="A40" s="268" t="s">
        <v>240</v>
      </c>
      <c r="B40" s="269"/>
      <c r="C40" s="270">
        <f>C25+C30+C34</f>
        <v>389605</v>
      </c>
      <c r="D40" s="219"/>
      <c r="E40" s="219"/>
    </row>
    <row r="41" spans="1:5" s="248" customFormat="1" ht="12.75" customHeight="1">
      <c r="A41" s="271"/>
      <c r="B41" s="272"/>
      <c r="C41" s="273"/>
      <c r="D41" s="219"/>
      <c r="E41" s="219"/>
    </row>
    <row r="42" spans="1:5" s="248" customFormat="1" ht="12.75" customHeight="1" thickBot="1">
      <c r="A42" s="271"/>
      <c r="B42" s="272"/>
      <c r="C42" s="274"/>
      <c r="D42" s="219"/>
      <c r="E42" s="219"/>
    </row>
    <row r="43" spans="1:6" ht="14.25" thickBot="1">
      <c r="A43" s="279" t="s">
        <v>0</v>
      </c>
      <c r="B43" s="280">
        <f>B44+B52</f>
        <v>122097</v>
      </c>
      <c r="F43" s="155"/>
    </row>
    <row r="44" spans="1:6" ht="12.75">
      <c r="A44" s="278" t="s">
        <v>241</v>
      </c>
      <c r="B44" s="144">
        <f>B45+B48+B50+B46+B49+B51+B47</f>
        <v>50394</v>
      </c>
      <c r="F44" s="155"/>
    </row>
    <row r="45" spans="1:6" ht="12.75">
      <c r="A45" s="146" t="s">
        <v>246</v>
      </c>
      <c r="B45" s="146">
        <v>29449</v>
      </c>
      <c r="F45" s="155"/>
    </row>
    <row r="46" spans="1:6" ht="12.75">
      <c r="A46" s="146" t="s">
        <v>247</v>
      </c>
      <c r="B46" s="146">
        <v>725</v>
      </c>
      <c r="F46" s="155"/>
    </row>
    <row r="47" spans="1:6" ht="12.75">
      <c r="A47" s="146" t="s">
        <v>277</v>
      </c>
      <c r="B47" s="146">
        <v>10000</v>
      </c>
      <c r="F47" s="155"/>
    </row>
    <row r="48" spans="1:6" ht="12.75">
      <c r="A48" s="146" t="s">
        <v>278</v>
      </c>
      <c r="B48" s="146">
        <v>803</v>
      </c>
      <c r="F48" s="155"/>
    </row>
    <row r="49" spans="1:6" ht="12.75">
      <c r="A49" s="146" t="s">
        <v>279</v>
      </c>
      <c r="B49" s="146">
        <v>4884</v>
      </c>
      <c r="F49" s="155"/>
    </row>
    <row r="50" spans="1:6" ht="12.75">
      <c r="A50" s="146" t="s">
        <v>280</v>
      </c>
      <c r="B50" s="146">
        <v>1457</v>
      </c>
      <c r="F50" s="155"/>
    </row>
    <row r="51" spans="1:6" ht="13.5" thickBot="1">
      <c r="A51" s="275" t="s">
        <v>281</v>
      </c>
      <c r="B51" s="275">
        <v>3076</v>
      </c>
      <c r="F51" s="155"/>
    </row>
    <row r="52" spans="1:6" ht="13.5" thickBot="1">
      <c r="A52" s="283" t="s">
        <v>242</v>
      </c>
      <c r="B52" s="143">
        <f>B53+B54</f>
        <v>71703</v>
      </c>
      <c r="F52" s="155"/>
    </row>
    <row r="53" spans="1:6" ht="12.75">
      <c r="A53" s="282" t="s">
        <v>255</v>
      </c>
      <c r="B53" s="282">
        <v>60804</v>
      </c>
      <c r="F53" s="155"/>
    </row>
    <row r="54" spans="1:6" ht="13.5" thickBot="1">
      <c r="A54" s="281" t="s">
        <v>269</v>
      </c>
      <c r="B54" s="281">
        <v>10899</v>
      </c>
      <c r="F54" s="155"/>
    </row>
    <row r="55" spans="1:6" ht="14.25" thickBot="1">
      <c r="A55" s="279" t="s">
        <v>1</v>
      </c>
      <c r="B55" s="280">
        <f>B56</f>
        <v>267508</v>
      </c>
      <c r="F55" s="155"/>
    </row>
    <row r="56" spans="1:2" ht="12.75">
      <c r="A56" s="276" t="s">
        <v>2</v>
      </c>
      <c r="B56" s="276">
        <v>267508</v>
      </c>
    </row>
    <row r="57" spans="1:2" ht="12.75">
      <c r="A57" s="146" t="s">
        <v>3</v>
      </c>
      <c r="B57" s="146"/>
    </row>
    <row r="58" spans="1:2" ht="12.75">
      <c r="A58" s="146" t="s">
        <v>4</v>
      </c>
      <c r="B58" s="146"/>
    </row>
    <row r="59" spans="1:2" ht="12.75">
      <c r="A59" s="146" t="s">
        <v>5</v>
      </c>
      <c r="B59" s="146"/>
    </row>
    <row r="60" spans="1:2" ht="15.75" thickBot="1">
      <c r="A60" s="65"/>
      <c r="B60" s="155"/>
    </row>
    <row r="61" spans="1:2" ht="13.5" thickBot="1">
      <c r="A61" s="268" t="s">
        <v>240</v>
      </c>
      <c r="B61" s="277">
        <f>B43+B55</f>
        <v>389605</v>
      </c>
    </row>
    <row r="64" ht="12.75">
      <c r="A64" s="156" t="s">
        <v>307</v>
      </c>
    </row>
    <row r="65" ht="12.75">
      <c r="A65" s="156" t="s">
        <v>162</v>
      </c>
    </row>
  </sheetData>
  <sheetProtection password="B55E" sheet="1" objects="1" scenarios="1" selectLockedCells="1" selectUnlockedCells="1"/>
  <mergeCells count="3">
    <mergeCell ref="D1:F1"/>
    <mergeCell ref="A2:F2"/>
    <mergeCell ref="A3:F3"/>
  </mergeCells>
  <printOptions/>
  <pageMargins left="0.63" right="0.75" top="0.25" bottom="0.2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Vratsa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</dc:creator>
  <cp:keywords/>
  <dc:description/>
  <cp:lastModifiedBy>admin</cp:lastModifiedBy>
  <cp:lastPrinted>2014-09-11T10:05:34Z</cp:lastPrinted>
  <dcterms:created xsi:type="dcterms:W3CDTF">2006-12-05T11:18:07Z</dcterms:created>
  <dcterms:modified xsi:type="dcterms:W3CDTF">2014-09-11T10:05:59Z</dcterms:modified>
  <cp:category/>
  <cp:version/>
  <cp:contentType/>
  <cp:contentStatus/>
</cp:coreProperties>
</file>